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0490" windowHeight="7695"/>
  </bookViews>
  <sheets>
    <sheet name="List1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2" i="1" l="1"/>
  <c r="F292" i="1"/>
  <c r="H206" i="1"/>
  <c r="F206" i="1"/>
  <c r="H174" i="1"/>
  <c r="F174" i="1"/>
  <c r="F26" i="1"/>
  <c r="F60" i="1"/>
  <c r="F248" i="1"/>
  <c r="F288" i="1"/>
  <c r="F300" i="1"/>
  <c r="F306" i="1"/>
  <c r="F16" i="1"/>
  <c r="F36" i="1"/>
  <c r="F40" i="1"/>
  <c r="F74" i="1"/>
  <c r="F94" i="1"/>
  <c r="F118" i="1"/>
  <c r="F124" i="1"/>
  <c r="F128" i="1"/>
  <c r="F144" i="1"/>
  <c r="F148" i="1"/>
  <c r="F156" i="1"/>
  <c r="F160" i="1"/>
  <c r="F164" i="1"/>
  <c r="F168" i="1"/>
  <c r="H300" i="1"/>
  <c r="H288" i="1"/>
  <c r="H164" i="1"/>
  <c r="H160" i="1"/>
  <c r="H156" i="1"/>
  <c r="H148" i="1"/>
  <c r="H144" i="1"/>
  <c r="H128" i="1"/>
  <c r="H124" i="1"/>
  <c r="H94" i="1"/>
  <c r="H74" i="1"/>
  <c r="H60" i="1"/>
  <c r="H36" i="1"/>
  <c r="H248" i="1"/>
  <c r="H306" i="1"/>
  <c r="H118" i="1"/>
  <c r="H40" i="1"/>
  <c r="H26" i="1"/>
  <c r="H16" i="1"/>
  <c r="H168" i="1"/>
</calcChain>
</file>

<file path=xl/sharedStrings.xml><?xml version="1.0" encoding="utf-8"?>
<sst xmlns="http://schemas.openxmlformats.org/spreadsheetml/2006/main" count="169" uniqueCount="134">
  <si>
    <t>NAZIV</t>
  </si>
  <si>
    <t>PLANIRANO</t>
  </si>
  <si>
    <t>Program K01 1001 Kapitalne pomoći za izgradnju komunalne infrastrukture</t>
  </si>
  <si>
    <t>R0068 Obnova mostova u Ivanić-Gradu</t>
  </si>
  <si>
    <t>R0068-3 Obnova mostova u Ivanić-Gradu</t>
  </si>
  <si>
    <t>R0069 Obnova mostova Ivanić-Grad</t>
  </si>
  <si>
    <t>Program  1002 Kapitalne pomoći za izgradnju kanalizacije</t>
  </si>
  <si>
    <t>R0085-1 Nogostup i kanalizacija Caginec-Kloštar</t>
  </si>
  <si>
    <t>R0085 Nogostup i kanalizacija Caginec</t>
  </si>
  <si>
    <t>R0086-1 Nogostup Šumećani</t>
  </si>
  <si>
    <t>R0086-5 Nogostup Šumećani</t>
  </si>
  <si>
    <t>Program 1003 izgradnja i rekonstrukcija cesta s pripadajućom komunalnom infrastrukturom</t>
  </si>
  <si>
    <t>R0083 Rekonstrukcija Trga Vladimira Nazora i revitalizacija povijesne jezgre</t>
  </si>
  <si>
    <t>Tekući projekt T100001 Subvencioniranje projekata energetske učinkovitosti</t>
  </si>
  <si>
    <t>R0021-1 Projekti energetske učinkovitosti u suradnji s Fondom</t>
  </si>
  <si>
    <t>R0021-2 Fasada u Moslavačkoj ulici</t>
  </si>
  <si>
    <t>R0021-10 projekti energetske učinkovitosti u suradnji s Fondom ZO</t>
  </si>
  <si>
    <t>R0021-3 Odvajanje toplane u DV Žeravinec</t>
  </si>
  <si>
    <t>R0021-4 Stolarija u Moslavačkoj</t>
  </si>
  <si>
    <t>R0021-5 Krov i fasada u DV Žeravinec</t>
  </si>
  <si>
    <t>R0021-8 Stolarija u Moslavačkoj</t>
  </si>
  <si>
    <t>R0021-6 Krov i fasada u DV Žeravinec</t>
  </si>
  <si>
    <t>R0023-1 Uvođenje sustava javnih bicikala</t>
  </si>
  <si>
    <t>Program P01 Izgradanja poslovnih objekata</t>
  </si>
  <si>
    <t>R0071 Sportska dvorana u Posavskim Bregima</t>
  </si>
  <si>
    <t>R0094-1 Zgrada Crvenog Križa</t>
  </si>
  <si>
    <t>R0024 Umirovljenički dom</t>
  </si>
  <si>
    <t>R0071-1 Sportske dvorane-Graberje Ivanićko</t>
  </si>
  <si>
    <t>R0071-2 Sportske dvorane- uz OŠ Đure  Deželića</t>
  </si>
  <si>
    <t>R0071-3 Sportska dvorana u Posavskim Bregima</t>
  </si>
  <si>
    <t>R0081-1 Nogostup Posavski Bregi - Dubrovčak Lijevi</t>
  </si>
  <si>
    <t>R0081 Nogostup Posavski Bregi - Dubrovčak Lijevi</t>
  </si>
  <si>
    <t>R0082 Nogostup i odvodnja Tarno - Lepšić - Opatinec</t>
  </si>
  <si>
    <t>R0090-1 Šetnica uz rijeku Lonju</t>
  </si>
  <si>
    <t>R0090 Šetnica uz rijeku Lonju</t>
  </si>
  <si>
    <t>R0092-2 Trg u Posavskim Bregima</t>
  </si>
  <si>
    <t>R0092 Uređenje centra u Posavskim Bregima</t>
  </si>
  <si>
    <t>R0082-1 Komunalna infrastruktura do podvožnjaka Hercegovačka-Gregorkova</t>
  </si>
  <si>
    <t>R0082-2 Komunalna infrastruktura do podvožnjaka Hercegovačka-Gregorkova</t>
  </si>
  <si>
    <t>Kapitalni projekt K01 1005 Ostali građevinski objekti</t>
  </si>
  <si>
    <t>R0068-2 Kapitalne potpore iz županijskog proračuna- društveni domovi</t>
  </si>
  <si>
    <t>R0093-4 Sufinanciranje skele u Dubrovčaku Lijevom</t>
  </si>
  <si>
    <t>R0093-5 Sufinanciranje projekata odvodnje</t>
  </si>
  <si>
    <t>R0093-10 Sufinanciranje projekata odvodnje</t>
  </si>
  <si>
    <t>R0084-4 Vodovodi, plinovodi i kanalizacija područja Ivanić-Grad</t>
  </si>
  <si>
    <t>R0092-1 Ulica i parkiralište pored Kraša</t>
  </si>
  <si>
    <t>R0092-4 Cesta u zoni 3</t>
  </si>
  <si>
    <t>R0086-2 Izgradnja reciklažnog dvorišta</t>
  </si>
  <si>
    <t>R0086-3 Nabava komunalne opreme</t>
  </si>
  <si>
    <t>R0088-1 Zelenjak, uređenje tribine i igralište</t>
  </si>
  <si>
    <t>R0088  Zelenjak, uređenje tribine i igralište</t>
  </si>
  <si>
    <t>Kapitalni projekt K100006 Izgradnja nogostupa i biciklističkih staza</t>
  </si>
  <si>
    <t>R0091-1 Nogostup Savska-dio</t>
  </si>
  <si>
    <t>R0091-2 Nogostup Vulinčeva ulica</t>
  </si>
  <si>
    <t>Program 1007 Izgradnja parkirališta</t>
  </si>
  <si>
    <t>R0089 Izgradnja parkirališta u Ivanić-Gradu</t>
  </si>
  <si>
    <t>Program J0105 Prostorno uređenje</t>
  </si>
  <si>
    <t>R0097 Geodetske podloge i legalizacija</t>
  </si>
  <si>
    <t>R0096 Tehničko tehnološka dokumentacija</t>
  </si>
  <si>
    <t>R0098 Plan urbane mobilnosti</t>
  </si>
  <si>
    <t>R0098-1 Plan urbane mobilnosti</t>
  </si>
  <si>
    <t>R0099 Prostorno planiranje i Prometna studija Grada</t>
  </si>
  <si>
    <t>R0099-1 Prometna studija Grada</t>
  </si>
  <si>
    <t>R00100 Poduzetnički park-projektiranje</t>
  </si>
  <si>
    <t>Aktivnost A10005 Odvodnja i pročišćivanje voda</t>
  </si>
  <si>
    <t>R0062 Oborinska odvodnja</t>
  </si>
  <si>
    <t>Program 0103 Novo groblje</t>
  </si>
  <si>
    <t>R0091-4 Otkup zemljišta od Ivakopa</t>
  </si>
  <si>
    <t>R0091-3 Održavanje groblja</t>
  </si>
  <si>
    <t>R0091 Novo groblje-zemljište</t>
  </si>
  <si>
    <t>Program J107 Javna rasvjeta</t>
  </si>
  <si>
    <t>R0047 Proširenje mreže javne rasvjete</t>
  </si>
  <si>
    <t>Glavni program N01 Kapitalne pomoći trgovačkim društvima</t>
  </si>
  <si>
    <t>Glavni program C01 Gradski muzej u osnivanju</t>
  </si>
  <si>
    <t>R0094 Gradski muzej</t>
  </si>
  <si>
    <t>UKUPNO</t>
  </si>
  <si>
    <t>OSTVARENO</t>
  </si>
  <si>
    <t>R0109 Kapitalne pomoći trgovačkim društvima</t>
  </si>
  <si>
    <t>Program L01 Projekti prijavljeni za sufinanciranje iz EU fondova</t>
  </si>
  <si>
    <t>PRIJEDLOG</t>
  </si>
  <si>
    <t>IZVJEŠĆE</t>
  </si>
  <si>
    <t>o izvršenju Programa građenja objekata i uređaja komunalne infrastrukture za 2015. godinu</t>
  </si>
  <si>
    <t>I.</t>
  </si>
  <si>
    <t>II.</t>
  </si>
  <si>
    <t>Program građenja objekata i uređaja komunalne infrastrukture realizirao se iz sljedećih sredstava:</t>
  </si>
  <si>
    <t>KOMUNALNI DOPRINOSI</t>
  </si>
  <si>
    <t>R0071-1 Sportske dvorane</t>
  </si>
  <si>
    <t>R0071-2 Sportske dvorane</t>
  </si>
  <si>
    <t>R0094-1 Zgrada Crvenog križa</t>
  </si>
  <si>
    <t>KAPITALNE POTPORE</t>
  </si>
  <si>
    <t>R0081 Nogostup Posavski Bregi-Dubrovčak Lijevi</t>
  </si>
  <si>
    <t>R0082 Nogostup i odvodnja Tarno-Lepšić-Opatinec</t>
  </si>
  <si>
    <t>R0090-1 Šetnica uz rijeku Lonju                        2.480.000,00</t>
  </si>
  <si>
    <t>R0092-2 Trg u posavskim Bregima                      3.300.000,00</t>
  </si>
  <si>
    <t>R0084-4 Vodovodi, plinovodi i kanalizacija na području Ivanić-Grada</t>
  </si>
  <si>
    <t>R0092-4 Cesta u Zoni 3</t>
  </si>
  <si>
    <t>R0086-2 Ostali projekti</t>
  </si>
  <si>
    <t>R0021-2 Fasada u Moslavačkoj</t>
  </si>
  <si>
    <t>R0021-8 Stolarija U Moslavačkoj</t>
  </si>
  <si>
    <t>RUDNA RENTA</t>
  </si>
  <si>
    <t>R0083 Rekonstrukcija Trga Vladimira Nazora</t>
  </si>
  <si>
    <t>R0021-10 Projekti energetske učinkovitosti u suradnji s Fondom ZO</t>
  </si>
  <si>
    <t>R0081-1 Nogostup Posavski Bregi-Dubrovčak Lijevi</t>
  </si>
  <si>
    <t>R0092 Uređenje centra Posavskih Brega</t>
  </si>
  <si>
    <t>R0093-4 Sufinanciranje skele u Dubrovčaku Lijevo</t>
  </si>
  <si>
    <t>R0093-5 Sufinanciranje Projekta odvodnje</t>
  </si>
  <si>
    <t>R0091-1 Nogostup Savska -dio</t>
  </si>
  <si>
    <t>R0096 Tehničko-tehnološka dokumentacija</t>
  </si>
  <si>
    <t>R0109 Kapitalne pomoći trgovačkom društvu</t>
  </si>
  <si>
    <t>TEKUĆE POTPORE</t>
  </si>
  <si>
    <t>PRODAJA ZEMLJIŠTA</t>
  </si>
  <si>
    <t>R0093-10 Sufinanciranje projekta odvodnje</t>
  </si>
  <si>
    <t>R0088 Zelenjak, uređenje tribine i igrališta</t>
  </si>
  <si>
    <t>PRIHOD OD ZAKUPA</t>
  </si>
  <si>
    <t>Program građenja objekata i uređaja komunalne infrastrukture za 2015. godinu donesen je dana 23. prosinca 2014. godine, a objavljen je u Službenom glasniku Grada Ivanić-Grada broj 11/14 od 23. prosinca 2014.godine.</t>
  </si>
  <si>
    <t>I. Izmjene i dopune Programa građenja objekata i uređaja komunalne infrastrukture za 2015. godinu donesene su dana 28. svibnja 2015. godine, a objavljene su u Službenom glasniku broj 04/15 od 28. svibnja 2015. godine.</t>
  </si>
  <si>
    <t>Programom građenja objekata i uređaja komunalne infrastrukture za 2015.godinu utvrđen je opis poslova s procjenom troškova za izgradnju objekata i uređaja komunalne infrastrukture, nabavu opreme i iskaz financijskih sredstava za komunalne djelatnosti koje su Zakonom o komunalnom gospodarstvu navedene i to za sljedeće djelatnosti i u planiranom iznosu:</t>
  </si>
  <si>
    <t>R0021-1 Projekti energetske učinkovitosti u suradnji s fondom</t>
  </si>
  <si>
    <t>III.</t>
  </si>
  <si>
    <t>Izvješće o izvršenju Programa građenja objekata i uređaja komunalne infrastrukture za 2015. godinu stupa na snagu danom objave u Službenom glasniku Grada Ivanić-Grada.</t>
  </si>
  <si>
    <t>REPUBLIKA HRVATSKA</t>
  </si>
  <si>
    <t>ZAGREBAČKA ŽUPANIJA</t>
  </si>
  <si>
    <t>GRAD IVANIĆ-GRAD</t>
  </si>
  <si>
    <t>GRADSKO VIJEĆE</t>
  </si>
  <si>
    <t>KLASA:</t>
  </si>
  <si>
    <t xml:space="preserve">URBROJ:    </t>
  </si>
  <si>
    <t xml:space="preserve">Ivanić-Grad, </t>
  </si>
  <si>
    <t>Predsjednik Gradskog vijeća:</t>
  </si>
  <si>
    <t>Željko Pongrac, pravnik kriminalist</t>
  </si>
  <si>
    <r>
      <t xml:space="preserve">Temeljem članka 35. Zakona o lokalnoj i područnoj (regionalnoj) samoupravi    (Narodne novine, broj 33/01,60/01-vjerodostojno tumačenje, </t>
    </r>
    <r>
      <rPr>
        <sz val="12"/>
        <rFont val="Arial"/>
        <family val="2"/>
        <charset val="238"/>
      </rPr>
      <t>129/05</t>
    </r>
    <r>
      <rPr>
        <sz val="12"/>
        <color theme="1"/>
        <rFont val="Arial"/>
        <family val="2"/>
        <charset val="238"/>
      </rPr>
      <t xml:space="preserve">, </t>
    </r>
    <r>
      <rPr>
        <sz val="12"/>
        <rFont val="Arial"/>
        <family val="2"/>
        <charset val="238"/>
      </rPr>
      <t>109/07</t>
    </r>
    <r>
      <rPr>
        <sz val="12"/>
        <color theme="1"/>
        <rFont val="Arial"/>
        <family val="2"/>
        <charset val="238"/>
      </rPr>
      <t xml:space="preserve">, </t>
    </r>
    <r>
      <rPr>
        <sz val="12"/>
        <rFont val="Arial"/>
        <family val="2"/>
        <charset val="238"/>
      </rPr>
      <t>125/08</t>
    </r>
    <r>
      <rPr>
        <sz val="12"/>
        <color theme="1"/>
        <rFont val="Arial"/>
        <family val="2"/>
        <charset val="238"/>
      </rPr>
      <t xml:space="preserve">, </t>
    </r>
    <r>
      <rPr>
        <sz val="12"/>
        <rFont val="Arial"/>
        <family val="2"/>
        <charset val="238"/>
      </rPr>
      <t>36/09</t>
    </r>
    <r>
      <rPr>
        <sz val="12"/>
        <color theme="1"/>
        <rFont val="Arial"/>
        <family val="2"/>
        <charset val="238"/>
      </rPr>
      <t xml:space="preserve">, </t>
    </r>
    <r>
      <rPr>
        <sz val="12"/>
        <rFont val="Arial"/>
        <family val="2"/>
        <charset val="238"/>
      </rPr>
      <t>150/11</t>
    </r>
    <r>
      <rPr>
        <sz val="12"/>
        <color theme="1"/>
        <rFont val="Arial"/>
        <family val="2"/>
        <charset val="238"/>
      </rPr>
      <t xml:space="preserve">, </t>
    </r>
    <r>
      <rPr>
        <sz val="12"/>
        <rFont val="Arial"/>
        <family val="2"/>
        <charset val="238"/>
      </rPr>
      <t>144/12,</t>
    </r>
    <r>
      <rPr>
        <sz val="12"/>
        <color theme="1"/>
        <rFont val="Arial"/>
        <family val="2"/>
        <charset val="238"/>
      </rPr>
      <t xml:space="preserve"> 19/13 i 137/15), članka 30. Zakona o komunalnom gospodarstvu (Narodne novine, broj 36/95, 70/97, 128/99, 57/00, 129/00, 59/01, 26/03, 82/04, 110/04, 178/04, 38/09, 79/09, 153/09, 49/11, 84/11, 90/11, 144/12, 94/13, 153/13 i 36/15) i članka 35. Statuta Grada Ivanić-Grada (Službeni glasnik, broj 02/14),  Gradsko vijeće Grada Ivanić-Grada na svojoj ____. sjednici održanoj dana _________, donijelo je sljedeće</t>
    </r>
  </si>
  <si>
    <t>II. Izmjene i dopune Programa građenja objekata i uređaja komunalne infrastrukture za 2015. godinu donesene su dana 23. prosinca 2015. godine, a objavljene su u Službenom glasniku broj 09/15 od 24. prosinca 2015. godine.</t>
  </si>
  <si>
    <t>R0068-1 Javna rasvjeta uz D 43</t>
  </si>
  <si>
    <t>R0068-2 Kapitalne potpore iz županijskog proračuna - društveni domovi</t>
  </si>
  <si>
    <t>R0086-5 Kanalizacija i Nogostup Šumećani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</si>
</sst>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n&quot;_-;\-* #,##0.00\ &quot;kn&quot;_-;_-* &quot;-&quot;??\ &quot;kn&quot;_-;_-@_-"/>
    <numFmt numFmtId="43" formatCode="_-* #,##0.00\ _k_n_-;\-* #,##0.00\ _k_n_-;_-* &quot;-&quot;??\ _k_n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6">
    <xf numFmtId="0" fontId="0" fillId="0" borderId="0" xfId="0"/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justify" vertical="center"/>
    </xf>
    <xf numFmtId="0" fontId="5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/>
    <xf numFmtId="0" fontId="7" fillId="0" borderId="0" xfId="0" applyFont="1" applyAlignment="1">
      <alignment horizontal="center" wrapText="1"/>
    </xf>
    <xf numFmtId="0" fontId="7" fillId="0" borderId="0" xfId="0" applyFont="1" applyBorder="1" applyAlignment="1"/>
    <xf numFmtId="4" fontId="7" fillId="0" borderId="0" xfId="0" applyNumberFormat="1" applyFont="1" applyBorder="1" applyAlignment="1"/>
    <xf numFmtId="0" fontId="7" fillId="0" borderId="0" xfId="0" applyFont="1" applyBorder="1" applyAlignment="1">
      <alignment horizontal="right" wrapText="1"/>
    </xf>
    <xf numFmtId="4" fontId="0" fillId="0" borderId="0" xfId="0" applyNumberFormat="1"/>
    <xf numFmtId="0" fontId="10" fillId="0" borderId="0" xfId="0" applyFont="1"/>
    <xf numFmtId="4" fontId="8" fillId="0" borderId="8" xfId="0" applyNumberFormat="1" applyFont="1" applyBorder="1" applyAlignment="1"/>
    <xf numFmtId="4" fontId="8" fillId="0" borderId="7" xfId="0" applyNumberFormat="1" applyFont="1" applyBorder="1" applyAlignment="1"/>
    <xf numFmtId="4" fontId="8" fillId="0" borderId="4" xfId="0" applyNumberFormat="1" applyFont="1" applyBorder="1" applyAlignment="1"/>
    <xf numFmtId="4" fontId="8" fillId="0" borderId="6" xfId="0" applyNumberFormat="1" applyFont="1" applyBorder="1" applyAlignment="1"/>
    <xf numFmtId="4" fontId="8" fillId="0" borderId="8" xfId="0" applyNumberFormat="1" applyFont="1" applyBorder="1" applyAlignment="1">
      <alignment horizontal="right"/>
    </xf>
    <xf numFmtId="4" fontId="8" fillId="0" borderId="7" xfId="0" applyNumberFormat="1" applyFont="1" applyBorder="1" applyAlignment="1">
      <alignment horizontal="right"/>
    </xf>
    <xf numFmtId="4" fontId="8" fillId="0" borderId="4" xfId="0" applyNumberFormat="1" applyFont="1" applyBorder="1" applyAlignment="1">
      <alignment horizontal="right"/>
    </xf>
    <xf numFmtId="4" fontId="8" fillId="0" borderId="6" xfId="0" applyNumberFormat="1" applyFont="1" applyBorder="1" applyAlignment="1">
      <alignment horizontal="right"/>
    </xf>
    <xf numFmtId="4" fontId="2" fillId="0" borderId="8" xfId="0" applyNumberFormat="1" applyFont="1" applyBorder="1" applyAlignment="1"/>
    <xf numFmtId="4" fontId="2" fillId="0" borderId="7" xfId="0" applyNumberFormat="1" applyFont="1" applyBorder="1" applyAlignment="1"/>
    <xf numFmtId="4" fontId="2" fillId="0" borderId="4" xfId="0" applyNumberFormat="1" applyFont="1" applyBorder="1" applyAlignment="1"/>
    <xf numFmtId="4" fontId="2" fillId="0" borderId="6" xfId="0" applyNumberFormat="1" applyFont="1" applyBorder="1" applyAlignment="1"/>
    <xf numFmtId="43" fontId="2" fillId="0" borderId="8" xfId="0" applyNumberFormat="1" applyFont="1" applyBorder="1" applyAlignment="1">
      <alignment horizontal="right" wrapText="1"/>
    </xf>
    <xf numFmtId="0" fontId="2" fillId="0" borderId="7" xfId="0" applyFont="1" applyBorder="1" applyAlignment="1">
      <alignment horizontal="right" wrapText="1"/>
    </xf>
    <xf numFmtId="0" fontId="2" fillId="0" borderId="4" xfId="0" applyFont="1" applyBorder="1" applyAlignment="1">
      <alignment horizontal="right" wrapText="1"/>
    </xf>
    <xf numFmtId="0" fontId="2" fillId="0" borderId="6" xfId="0" applyFont="1" applyBorder="1" applyAlignment="1">
      <alignment horizontal="right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4" fontId="2" fillId="0" borderId="8" xfId="0" applyNumberFormat="1" applyFont="1" applyBorder="1" applyAlignment="1">
      <alignment horizontal="right"/>
    </xf>
    <xf numFmtId="4" fontId="2" fillId="0" borderId="7" xfId="0" applyNumberFormat="1" applyFont="1" applyBorder="1" applyAlignment="1">
      <alignment horizontal="right"/>
    </xf>
    <xf numFmtId="4" fontId="2" fillId="0" borderId="4" xfId="0" applyNumberFormat="1" applyFont="1" applyBorder="1" applyAlignment="1">
      <alignment horizontal="right"/>
    </xf>
    <xf numFmtId="4" fontId="2" fillId="0" borderId="6" xfId="0" applyNumberFormat="1" applyFont="1" applyBorder="1" applyAlignment="1">
      <alignment horizontal="right"/>
    </xf>
    <xf numFmtId="43" fontId="7" fillId="0" borderId="8" xfId="0" applyNumberFormat="1" applyFont="1" applyBorder="1" applyAlignment="1">
      <alignment horizontal="right" wrapText="1"/>
    </xf>
    <xf numFmtId="0" fontId="7" fillId="0" borderId="7" xfId="0" applyFont="1" applyBorder="1" applyAlignment="1">
      <alignment horizontal="right" wrapText="1"/>
    </xf>
    <xf numFmtId="0" fontId="7" fillId="0" borderId="4" xfId="0" applyFont="1" applyBorder="1" applyAlignment="1">
      <alignment horizontal="right" wrapText="1"/>
    </xf>
    <xf numFmtId="0" fontId="7" fillId="0" borderId="6" xfId="0" applyFont="1" applyBorder="1" applyAlignment="1">
      <alignment horizontal="right" wrapText="1"/>
    </xf>
    <xf numFmtId="2" fontId="2" fillId="0" borderId="8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6" xfId="0" applyNumberFormat="1" applyFont="1" applyBorder="1" applyAlignment="1">
      <alignment horizontal="right"/>
    </xf>
    <xf numFmtId="4" fontId="4" fillId="0" borderId="8" xfId="0" applyNumberFormat="1" applyFont="1" applyBorder="1" applyAlignment="1">
      <alignment horizontal="right"/>
    </xf>
    <xf numFmtId="4" fontId="4" fillId="0" borderId="7" xfId="0" applyNumberFormat="1" applyFont="1" applyBorder="1" applyAlignment="1">
      <alignment horizontal="right"/>
    </xf>
    <xf numFmtId="4" fontId="4" fillId="0" borderId="4" xfId="0" applyNumberFormat="1" applyFont="1" applyBorder="1" applyAlignment="1">
      <alignment horizontal="right"/>
    </xf>
    <xf numFmtId="4" fontId="4" fillId="0" borderId="6" xfId="0" applyNumberFormat="1" applyFont="1" applyBorder="1" applyAlignment="1">
      <alignment horizontal="right"/>
    </xf>
    <xf numFmtId="0" fontId="5" fillId="0" borderId="0" xfId="0" applyFont="1" applyAlignment="1">
      <alignment horizontal="right"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2" fontId="2" fillId="0" borderId="8" xfId="2" applyNumberFormat="1" applyFont="1" applyBorder="1" applyAlignment="1">
      <alignment horizontal="right"/>
    </xf>
    <xf numFmtId="2" fontId="2" fillId="0" borderId="7" xfId="2" applyNumberFormat="1" applyFont="1" applyBorder="1" applyAlignment="1">
      <alignment horizontal="right"/>
    </xf>
    <xf numFmtId="2" fontId="2" fillId="0" borderId="4" xfId="2" applyNumberFormat="1" applyFont="1" applyBorder="1" applyAlignment="1">
      <alignment horizontal="right"/>
    </xf>
    <xf numFmtId="2" fontId="2" fillId="0" borderId="6" xfId="2" applyNumberFormat="1" applyFont="1" applyBorder="1" applyAlignment="1">
      <alignment horizontal="right"/>
    </xf>
    <xf numFmtId="43" fontId="4" fillId="0" borderId="8" xfId="1" applyFont="1" applyBorder="1" applyAlignment="1">
      <alignment horizontal="right" wrapText="1"/>
    </xf>
    <xf numFmtId="43" fontId="4" fillId="0" borderId="7" xfId="1" applyFont="1" applyBorder="1" applyAlignment="1">
      <alignment horizontal="right" wrapText="1"/>
    </xf>
    <xf numFmtId="43" fontId="4" fillId="0" borderId="4" xfId="1" applyFont="1" applyBorder="1" applyAlignment="1">
      <alignment horizontal="right" wrapText="1"/>
    </xf>
    <xf numFmtId="43" fontId="4" fillId="0" borderId="6" xfId="1" applyFont="1" applyBorder="1" applyAlignment="1">
      <alignment horizontal="right" wrapText="1"/>
    </xf>
    <xf numFmtId="0" fontId="7" fillId="0" borderId="8" xfId="0" applyFont="1" applyBorder="1" applyAlignment="1"/>
    <xf numFmtId="0" fontId="7" fillId="0" borderId="9" xfId="0" applyFont="1" applyBorder="1" applyAlignment="1"/>
    <xf numFmtId="0" fontId="7" fillId="0" borderId="7" xfId="0" applyFont="1" applyBorder="1" applyAlignment="1"/>
    <xf numFmtId="0" fontId="7" fillId="0" borderId="4" xfId="0" applyFont="1" applyBorder="1" applyAlignment="1"/>
    <xf numFmtId="0" fontId="7" fillId="0" borderId="5" xfId="0" applyFont="1" applyBorder="1" applyAlignment="1"/>
    <xf numFmtId="0" fontId="7" fillId="0" borderId="6" xfId="0" applyFont="1" applyBorder="1" applyAlignment="1"/>
    <xf numFmtId="4" fontId="2" fillId="0" borderId="8" xfId="0" applyNumberFormat="1" applyFont="1" applyBorder="1" applyAlignment="1">
      <alignment horizontal="right" wrapText="1"/>
    </xf>
    <xf numFmtId="4" fontId="2" fillId="0" borderId="7" xfId="0" applyNumberFormat="1" applyFont="1" applyBorder="1" applyAlignment="1">
      <alignment horizontal="right" wrapText="1"/>
    </xf>
    <xf numFmtId="4" fontId="2" fillId="0" borderId="4" xfId="0" applyNumberFormat="1" applyFont="1" applyBorder="1" applyAlignment="1">
      <alignment horizontal="right" wrapText="1"/>
    </xf>
    <xf numFmtId="4" fontId="2" fillId="0" borderId="6" xfId="0" applyNumberFormat="1" applyFont="1" applyBorder="1" applyAlignment="1">
      <alignment horizontal="right" wrapText="1"/>
    </xf>
    <xf numFmtId="0" fontId="2" fillId="0" borderId="8" xfId="0" applyFont="1" applyBorder="1" applyAlignment="1"/>
    <xf numFmtId="0" fontId="2" fillId="0" borderId="9" xfId="0" applyFont="1" applyBorder="1" applyAlignment="1"/>
    <xf numFmtId="0" fontId="2" fillId="0" borderId="7" xfId="0" applyFont="1" applyBorder="1" applyAlignment="1"/>
    <xf numFmtId="0" fontId="2" fillId="0" borderId="4" xfId="0" applyFont="1" applyBorder="1" applyAlignment="1"/>
    <xf numFmtId="0" fontId="2" fillId="0" borderId="5" xfId="0" applyFont="1" applyBorder="1" applyAlignment="1"/>
    <xf numFmtId="0" fontId="2" fillId="0" borderId="6" xfId="0" applyFont="1" applyBorder="1" applyAlignment="1"/>
    <xf numFmtId="0" fontId="4" fillId="0" borderId="8" xfId="0" applyFont="1" applyBorder="1" applyAlignment="1"/>
    <xf numFmtId="0" fontId="4" fillId="0" borderId="9" xfId="0" applyFont="1" applyBorder="1" applyAlignment="1"/>
    <xf numFmtId="0" fontId="4" fillId="0" borderId="7" xfId="0" applyFont="1" applyBorder="1" applyAlignment="1"/>
    <xf numFmtId="0" fontId="4" fillId="0" borderId="4" xfId="0" applyFont="1" applyBorder="1" applyAlignment="1"/>
    <xf numFmtId="0" fontId="4" fillId="0" borderId="5" xfId="0" applyFont="1" applyBorder="1" applyAlignment="1"/>
    <xf numFmtId="0" fontId="4" fillId="0" borderId="6" xfId="0" applyFont="1" applyBorder="1" applyAlignment="1"/>
    <xf numFmtId="4" fontId="4" fillId="0" borderId="8" xfId="0" applyNumberFormat="1" applyFont="1" applyBorder="1" applyAlignment="1"/>
    <xf numFmtId="4" fontId="4" fillId="0" borderId="7" xfId="0" applyNumberFormat="1" applyFont="1" applyBorder="1" applyAlignment="1"/>
    <xf numFmtId="4" fontId="4" fillId="0" borderId="4" xfId="0" applyNumberFormat="1" applyFont="1" applyBorder="1" applyAlignment="1"/>
    <xf numFmtId="4" fontId="4" fillId="0" borderId="6" xfId="0" applyNumberFormat="1" applyFont="1" applyBorder="1" applyAlignment="1"/>
    <xf numFmtId="0" fontId="4" fillId="0" borderId="8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6" xfId="0" applyFont="1" applyBorder="1" applyAlignment="1">
      <alignment wrapText="1"/>
    </xf>
    <xf numFmtId="2" fontId="2" fillId="0" borderId="8" xfId="0" applyNumberFormat="1" applyFont="1" applyBorder="1" applyAlignment="1"/>
    <xf numFmtId="2" fontId="2" fillId="0" borderId="7" xfId="0" applyNumberFormat="1" applyFont="1" applyBorder="1" applyAlignment="1"/>
    <xf numFmtId="2" fontId="2" fillId="0" borderId="4" xfId="0" applyNumberFormat="1" applyFont="1" applyBorder="1" applyAlignment="1"/>
    <xf numFmtId="2" fontId="2" fillId="0" borderId="6" xfId="0" applyNumberFormat="1" applyFont="1" applyBorder="1" applyAlignment="1"/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4" fontId="9" fillId="0" borderId="8" xfId="0" applyNumberFormat="1" applyFont="1" applyBorder="1" applyAlignment="1"/>
    <xf numFmtId="4" fontId="9" fillId="0" borderId="7" xfId="0" applyNumberFormat="1" applyFont="1" applyBorder="1" applyAlignment="1"/>
    <xf numFmtId="4" fontId="9" fillId="0" borderId="4" xfId="0" applyNumberFormat="1" applyFont="1" applyBorder="1" applyAlignment="1"/>
    <xf numFmtId="4" fontId="9" fillId="0" borderId="6" xfId="0" applyNumberFormat="1" applyFont="1" applyBorder="1" applyAlignment="1"/>
    <xf numFmtId="2" fontId="2" fillId="0" borderId="8" xfId="1" applyNumberFormat="1" applyFont="1" applyBorder="1" applyAlignment="1"/>
    <xf numFmtId="2" fontId="2" fillId="0" borderId="7" xfId="1" applyNumberFormat="1" applyFont="1" applyBorder="1" applyAlignment="1"/>
    <xf numFmtId="2" fontId="2" fillId="0" borderId="4" xfId="1" applyNumberFormat="1" applyFont="1" applyBorder="1" applyAlignment="1"/>
    <xf numFmtId="2" fontId="2" fillId="0" borderId="6" xfId="1" applyNumberFormat="1" applyFont="1" applyBorder="1" applyAlignment="1"/>
    <xf numFmtId="43" fontId="8" fillId="0" borderId="8" xfId="1" applyFont="1" applyBorder="1" applyAlignment="1">
      <alignment horizontal="right" wrapText="1"/>
    </xf>
    <xf numFmtId="43" fontId="8" fillId="0" borderId="7" xfId="1" applyFont="1" applyBorder="1" applyAlignment="1">
      <alignment horizontal="right" wrapText="1"/>
    </xf>
    <xf numFmtId="43" fontId="8" fillId="0" borderId="4" xfId="1" applyFont="1" applyBorder="1" applyAlignment="1">
      <alignment horizontal="right" wrapText="1"/>
    </xf>
    <xf numFmtId="43" fontId="8" fillId="0" borderId="6" xfId="1" applyFont="1" applyBorder="1" applyAlignment="1">
      <alignment horizontal="right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" fontId="8" fillId="0" borderId="8" xfId="0" applyNumberFormat="1" applyFont="1" applyFill="1" applyBorder="1" applyAlignment="1"/>
    <xf numFmtId="4" fontId="8" fillId="0" borderId="7" xfId="0" applyNumberFormat="1" applyFont="1" applyFill="1" applyBorder="1" applyAlignment="1"/>
    <xf numFmtId="4" fontId="8" fillId="0" borderId="4" xfId="0" applyNumberFormat="1" applyFont="1" applyFill="1" applyBorder="1" applyAlignment="1"/>
    <xf numFmtId="4" fontId="8" fillId="0" borderId="6" xfId="0" applyNumberFormat="1" applyFont="1" applyFill="1" applyBorder="1" applyAlignment="1"/>
    <xf numFmtId="43" fontId="8" fillId="0" borderId="8" xfId="0" applyNumberFormat="1" applyFont="1" applyFill="1" applyBorder="1" applyAlignment="1">
      <alignment horizontal="right" wrapText="1"/>
    </xf>
    <xf numFmtId="0" fontId="8" fillId="0" borderId="7" xfId="0" applyFont="1" applyFill="1" applyBorder="1" applyAlignment="1">
      <alignment horizontal="right" wrapText="1"/>
    </xf>
    <xf numFmtId="0" fontId="8" fillId="0" borderId="4" xfId="0" applyFont="1" applyFill="1" applyBorder="1" applyAlignment="1">
      <alignment horizontal="right" wrapText="1"/>
    </xf>
    <xf numFmtId="0" fontId="8" fillId="0" borderId="6" xfId="0" applyFont="1" applyFill="1" applyBorder="1" applyAlignment="1">
      <alignment horizontal="right" wrapText="1"/>
    </xf>
    <xf numFmtId="43" fontId="4" fillId="0" borderId="8" xfId="0" applyNumberFormat="1" applyFont="1" applyBorder="1" applyAlignment="1">
      <alignment horizontal="right" wrapText="1"/>
    </xf>
    <xf numFmtId="0" fontId="4" fillId="0" borderId="7" xfId="0" applyFont="1" applyBorder="1" applyAlignment="1">
      <alignment horizontal="right" wrapText="1"/>
    </xf>
    <xf numFmtId="0" fontId="4" fillId="0" borderId="4" xfId="0" applyFont="1" applyBorder="1" applyAlignment="1">
      <alignment horizontal="right" wrapText="1"/>
    </xf>
    <xf numFmtId="0" fontId="4" fillId="0" borderId="6" xfId="0" applyFont="1" applyBorder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4" fontId="7" fillId="0" borderId="8" xfId="0" applyNumberFormat="1" applyFont="1" applyBorder="1" applyAlignment="1">
      <alignment horizontal="right"/>
    </xf>
    <xf numFmtId="4" fontId="7" fillId="0" borderId="7" xfId="0" applyNumberFormat="1" applyFont="1" applyBorder="1" applyAlignment="1">
      <alignment horizontal="right"/>
    </xf>
    <xf numFmtId="4" fontId="7" fillId="0" borderId="4" xfId="0" applyNumberFormat="1" applyFont="1" applyBorder="1" applyAlignment="1">
      <alignment horizontal="right"/>
    </xf>
    <xf numFmtId="4" fontId="7" fillId="0" borderId="6" xfId="0" applyNumberFormat="1" applyFont="1" applyBorder="1" applyAlignment="1">
      <alignment horizontal="right"/>
    </xf>
    <xf numFmtId="0" fontId="8" fillId="0" borderId="8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8" fillId="0" borderId="7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8" fillId="0" borderId="6" xfId="0" applyFont="1" applyBorder="1" applyAlignment="1">
      <alignment wrapText="1"/>
    </xf>
    <xf numFmtId="4" fontId="11" fillId="0" borderId="8" xfId="0" applyNumberFormat="1" applyFont="1" applyBorder="1" applyAlignment="1"/>
    <xf numFmtId="4" fontId="11" fillId="0" borderId="7" xfId="0" applyNumberFormat="1" applyFont="1" applyBorder="1" applyAlignment="1"/>
    <xf numFmtId="4" fontId="11" fillId="0" borderId="4" xfId="0" applyNumberFormat="1" applyFont="1" applyBorder="1" applyAlignment="1"/>
    <xf numFmtId="4" fontId="11" fillId="0" borderId="6" xfId="0" applyNumberFormat="1" applyFont="1" applyBorder="1" applyAlignment="1"/>
    <xf numFmtId="0" fontId="9" fillId="0" borderId="9" xfId="0" applyFont="1" applyBorder="1" applyAlignment="1">
      <alignment wrapText="1"/>
    </xf>
    <xf numFmtId="0" fontId="9" fillId="0" borderId="7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9" fillId="0" borderId="5" xfId="0" applyFont="1" applyBorder="1" applyAlignment="1">
      <alignment wrapText="1"/>
    </xf>
    <xf numFmtId="0" fontId="9" fillId="0" borderId="6" xfId="0" applyFont="1" applyBorder="1" applyAlignment="1">
      <alignment wrapText="1"/>
    </xf>
    <xf numFmtId="0" fontId="8" fillId="0" borderId="8" xfId="0" applyFont="1" applyFill="1" applyBorder="1" applyAlignment="1"/>
    <xf numFmtId="0" fontId="8" fillId="0" borderId="9" xfId="0" applyFont="1" applyFill="1" applyBorder="1" applyAlignment="1"/>
    <xf numFmtId="0" fontId="8" fillId="0" borderId="7" xfId="0" applyFont="1" applyFill="1" applyBorder="1" applyAlignment="1"/>
    <xf numFmtId="0" fontId="8" fillId="0" borderId="4" xfId="0" applyFont="1" applyFill="1" applyBorder="1" applyAlignment="1"/>
    <xf numFmtId="0" fontId="8" fillId="0" borderId="5" xfId="0" applyFont="1" applyFill="1" applyBorder="1" applyAlignment="1"/>
    <xf numFmtId="0" fontId="8" fillId="0" borderId="6" xfId="0" applyFont="1" applyFill="1" applyBorder="1" applyAlignment="1"/>
    <xf numFmtId="0" fontId="8" fillId="0" borderId="8" xfId="0" applyFont="1" applyBorder="1" applyAlignment="1"/>
    <xf numFmtId="0" fontId="8" fillId="0" borderId="9" xfId="0" applyFont="1" applyBorder="1" applyAlignment="1"/>
    <xf numFmtId="0" fontId="8" fillId="0" borderId="7" xfId="0" applyFont="1" applyBorder="1" applyAlignment="1"/>
    <xf numFmtId="0" fontId="8" fillId="0" borderId="4" xfId="0" applyFont="1" applyBorder="1" applyAlignment="1"/>
    <xf numFmtId="0" fontId="8" fillId="0" borderId="5" xfId="0" applyFont="1" applyBorder="1" applyAlignment="1"/>
    <xf numFmtId="0" fontId="8" fillId="0" borderId="6" xfId="0" applyFont="1" applyBorder="1" applyAlignment="1"/>
    <xf numFmtId="0" fontId="8" fillId="0" borderId="8" xfId="0" applyFont="1" applyFill="1" applyBorder="1" applyAlignment="1">
      <alignment wrapText="1"/>
    </xf>
    <xf numFmtId="0" fontId="8" fillId="0" borderId="9" xfId="0" applyFont="1" applyFill="1" applyBorder="1" applyAlignment="1">
      <alignment wrapText="1"/>
    </xf>
    <xf numFmtId="0" fontId="8" fillId="0" borderId="7" xfId="0" applyFont="1" applyFill="1" applyBorder="1" applyAlignment="1">
      <alignment wrapText="1"/>
    </xf>
    <xf numFmtId="0" fontId="8" fillId="0" borderId="4" xfId="0" applyFont="1" applyFill="1" applyBorder="1" applyAlignment="1">
      <alignment wrapText="1"/>
    </xf>
    <xf numFmtId="0" fontId="8" fillId="0" borderId="5" xfId="0" applyFont="1" applyFill="1" applyBorder="1" applyAlignment="1">
      <alignment wrapText="1"/>
    </xf>
    <xf numFmtId="0" fontId="8" fillId="0" borderId="6" xfId="0" applyFont="1" applyFill="1" applyBorder="1" applyAlignment="1">
      <alignment wrapText="1"/>
    </xf>
  </cellXfs>
  <cellStyles count="3">
    <cellStyle name="Normalno" xfId="0" builtinId="0"/>
    <cellStyle name="Valuta" xfId="2" builtinId="4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23"/>
  <sheetViews>
    <sheetView tabSelected="1" workbookViewId="0">
      <selection activeCell="B10" sqref="B10:I10"/>
    </sheetView>
  </sheetViews>
  <sheetFormatPr defaultRowHeight="15" x14ac:dyDescent="0.25"/>
  <cols>
    <col min="2" max="2" width="49.7109375" customWidth="1"/>
    <col min="3" max="3" width="0.7109375" hidden="1" customWidth="1"/>
    <col min="4" max="4" width="9" hidden="1" customWidth="1"/>
    <col min="5" max="5" width="23.5703125" hidden="1" customWidth="1"/>
    <col min="6" max="6" width="12.7109375" bestFit="1" customWidth="1"/>
    <col min="7" max="9" width="9" customWidth="1"/>
  </cols>
  <sheetData>
    <row r="2" spans="1:9" x14ac:dyDescent="0.25">
      <c r="A2" s="48" t="s">
        <v>79</v>
      </c>
      <c r="B2" s="48"/>
      <c r="C2" s="48"/>
      <c r="D2" s="48"/>
      <c r="E2" s="48"/>
      <c r="F2" s="48"/>
      <c r="G2" s="48"/>
      <c r="H2" s="48"/>
      <c r="I2" s="48"/>
    </row>
    <row r="3" spans="1:9" ht="132.75" customHeight="1" x14ac:dyDescent="0.25">
      <c r="B3" s="30" t="s">
        <v>129</v>
      </c>
      <c r="C3" s="30"/>
      <c r="D3" s="30"/>
      <c r="E3" s="30"/>
      <c r="F3" s="30"/>
      <c r="G3" s="30"/>
      <c r="H3" s="30"/>
      <c r="I3" s="30"/>
    </row>
    <row r="5" spans="1:9" ht="15" customHeight="1" x14ac:dyDescent="0.25">
      <c r="B5" s="49" t="s">
        <v>80</v>
      </c>
      <c r="C5" s="49"/>
      <c r="D5" s="49"/>
      <c r="E5" s="49"/>
      <c r="F5" s="49"/>
      <c r="G5" s="49"/>
      <c r="H5" s="49"/>
      <c r="I5" s="49"/>
    </row>
    <row r="6" spans="1:9" ht="35.25" customHeight="1" x14ac:dyDescent="0.25">
      <c r="B6" s="50" t="s">
        <v>81</v>
      </c>
      <c r="C6" s="50"/>
      <c r="D6" s="50"/>
      <c r="E6" s="50"/>
      <c r="F6" s="50"/>
      <c r="G6" s="50"/>
      <c r="H6" s="50"/>
      <c r="I6" s="50"/>
    </row>
    <row r="7" spans="1:9" ht="15.75" x14ac:dyDescent="0.25">
      <c r="B7" s="7"/>
      <c r="C7" s="7"/>
      <c r="D7" s="7"/>
      <c r="E7" s="7"/>
      <c r="F7" s="7"/>
      <c r="G7" s="7"/>
      <c r="H7" s="7"/>
      <c r="I7" s="7"/>
    </row>
    <row r="9" spans="1:9" x14ac:dyDescent="0.25">
      <c r="B9" s="29" t="s">
        <v>82</v>
      </c>
      <c r="C9" s="29"/>
      <c r="D9" s="29"/>
      <c r="E9" s="29"/>
      <c r="F9" s="29"/>
      <c r="G9" s="29"/>
      <c r="H9" s="29"/>
      <c r="I9" s="29"/>
    </row>
    <row r="10" spans="1:9" ht="52.5" customHeight="1" x14ac:dyDescent="0.25">
      <c r="B10" s="31" t="s">
        <v>114</v>
      </c>
      <c r="C10" s="31"/>
      <c r="D10" s="31"/>
      <c r="E10" s="31"/>
      <c r="F10" s="31"/>
      <c r="G10" s="31"/>
      <c r="H10" s="31"/>
      <c r="I10" s="31"/>
    </row>
    <row r="11" spans="1:9" ht="54" customHeight="1" x14ac:dyDescent="0.25">
      <c r="B11" s="31" t="s">
        <v>115</v>
      </c>
      <c r="C11" s="31"/>
      <c r="D11" s="31"/>
      <c r="E11" s="31"/>
      <c r="F11" s="31"/>
      <c r="G11" s="31"/>
      <c r="H11" s="31"/>
      <c r="I11" s="31"/>
    </row>
    <row r="12" spans="1:9" ht="53.25" customHeight="1" x14ac:dyDescent="0.25">
      <c r="B12" s="31" t="s">
        <v>130</v>
      </c>
      <c r="C12" s="31"/>
      <c r="D12" s="31"/>
      <c r="E12" s="31"/>
      <c r="F12" s="31"/>
      <c r="G12" s="31"/>
      <c r="H12" s="31"/>
      <c r="I12" s="31"/>
    </row>
    <row r="13" spans="1:9" ht="90" customHeight="1" x14ac:dyDescent="0.25">
      <c r="B13" s="31" t="s">
        <v>116</v>
      </c>
      <c r="C13" s="31"/>
      <c r="D13" s="31"/>
      <c r="E13" s="31"/>
      <c r="F13" s="31"/>
      <c r="G13" s="31"/>
      <c r="H13" s="31"/>
      <c r="I13" s="31"/>
    </row>
    <row r="14" spans="1:9" ht="18.75" customHeight="1" x14ac:dyDescent="0.25">
      <c r="B14" s="1"/>
      <c r="C14" s="1"/>
      <c r="D14" s="1"/>
      <c r="E14" s="1"/>
      <c r="F14" s="1"/>
      <c r="G14" s="1"/>
      <c r="H14" s="1"/>
      <c r="I14" s="1"/>
    </row>
    <row r="15" spans="1:9" ht="26.25" customHeight="1" x14ac:dyDescent="0.25">
      <c r="B15" s="113" t="s">
        <v>0</v>
      </c>
      <c r="C15" s="115"/>
      <c r="D15" s="115"/>
      <c r="E15" s="114"/>
      <c r="F15" s="113" t="s">
        <v>1</v>
      </c>
      <c r="G15" s="114"/>
      <c r="H15" s="113" t="s">
        <v>76</v>
      </c>
      <c r="I15" s="114"/>
    </row>
    <row r="16" spans="1:9" ht="15" customHeight="1" x14ac:dyDescent="0.25">
      <c r="B16" s="85" t="s">
        <v>2</v>
      </c>
      <c r="C16" s="86"/>
      <c r="D16" s="86"/>
      <c r="E16" s="87"/>
      <c r="F16" s="101">
        <f>SUM(F18:G25)</f>
        <v>790000</v>
      </c>
      <c r="G16" s="102"/>
      <c r="H16" s="44">
        <f>H18+H20+H22</f>
        <v>547461.83000000007</v>
      </c>
      <c r="I16" s="45"/>
    </row>
    <row r="17" spans="2:10" ht="20.25" customHeight="1" x14ac:dyDescent="0.25">
      <c r="B17" s="88"/>
      <c r="C17" s="89"/>
      <c r="D17" s="89"/>
      <c r="E17" s="90"/>
      <c r="F17" s="103"/>
      <c r="G17" s="104"/>
      <c r="H17" s="46"/>
      <c r="I17" s="47"/>
    </row>
    <row r="18" spans="2:10" x14ac:dyDescent="0.25">
      <c r="B18" s="69" t="s">
        <v>3</v>
      </c>
      <c r="C18" s="70"/>
      <c r="D18" s="70"/>
      <c r="E18" s="71"/>
      <c r="F18" s="32">
        <v>100000</v>
      </c>
      <c r="G18" s="33"/>
      <c r="H18" s="32">
        <v>89375</v>
      </c>
      <c r="I18" s="33"/>
    </row>
    <row r="19" spans="2:10" ht="12.75" customHeight="1" x14ac:dyDescent="0.25">
      <c r="B19" s="72"/>
      <c r="C19" s="73"/>
      <c r="D19" s="73"/>
      <c r="E19" s="74"/>
      <c r="F19" s="34"/>
      <c r="G19" s="35"/>
      <c r="H19" s="34"/>
      <c r="I19" s="35"/>
    </row>
    <row r="20" spans="2:10" ht="9" customHeight="1" x14ac:dyDescent="0.25">
      <c r="B20" s="69" t="s">
        <v>4</v>
      </c>
      <c r="C20" s="70"/>
      <c r="D20" s="70"/>
      <c r="E20" s="71"/>
      <c r="F20" s="32">
        <v>80000</v>
      </c>
      <c r="G20" s="33"/>
      <c r="H20" s="32">
        <v>80000</v>
      </c>
      <c r="I20" s="33"/>
    </row>
    <row r="21" spans="2:10" ht="16.5" customHeight="1" x14ac:dyDescent="0.25">
      <c r="B21" s="72"/>
      <c r="C21" s="73"/>
      <c r="D21" s="73"/>
      <c r="E21" s="74"/>
      <c r="F21" s="34"/>
      <c r="G21" s="35"/>
      <c r="H21" s="34"/>
      <c r="I21" s="35"/>
    </row>
    <row r="22" spans="2:10" ht="15" customHeight="1" x14ac:dyDescent="0.25">
      <c r="B22" s="133" t="s">
        <v>131</v>
      </c>
      <c r="C22" s="134"/>
      <c r="D22" s="134"/>
      <c r="E22" s="135"/>
      <c r="F22" s="109">
        <v>360000</v>
      </c>
      <c r="G22" s="110"/>
      <c r="H22" s="65">
        <v>378086.83</v>
      </c>
      <c r="I22" s="66"/>
    </row>
    <row r="23" spans="2:10" x14ac:dyDescent="0.25">
      <c r="B23" s="136"/>
      <c r="C23" s="137"/>
      <c r="D23" s="137"/>
      <c r="E23" s="138"/>
      <c r="F23" s="111"/>
      <c r="G23" s="112"/>
      <c r="H23" s="67"/>
      <c r="I23" s="68"/>
      <c r="J23" s="12"/>
    </row>
    <row r="24" spans="2:10" x14ac:dyDescent="0.25">
      <c r="B24" s="69" t="s">
        <v>5</v>
      </c>
      <c r="C24" s="70"/>
      <c r="D24" s="70"/>
      <c r="E24" s="71"/>
      <c r="F24" s="21">
        <v>250000</v>
      </c>
      <c r="G24" s="22"/>
      <c r="H24" s="40">
        <v>0</v>
      </c>
      <c r="I24" s="41"/>
    </row>
    <row r="25" spans="2:10" ht="9.75" customHeight="1" x14ac:dyDescent="0.25">
      <c r="B25" s="72"/>
      <c r="C25" s="73"/>
      <c r="D25" s="73"/>
      <c r="E25" s="74"/>
      <c r="F25" s="23"/>
      <c r="G25" s="24"/>
      <c r="H25" s="42"/>
      <c r="I25" s="43"/>
    </row>
    <row r="26" spans="2:10" ht="15" customHeight="1" x14ac:dyDescent="0.25">
      <c r="B26" s="85" t="s">
        <v>6</v>
      </c>
      <c r="C26" s="86"/>
      <c r="D26" s="86"/>
      <c r="E26" s="87"/>
      <c r="F26" s="44">
        <f>SUM(F28:G35)</f>
        <v>20000</v>
      </c>
      <c r="G26" s="45"/>
      <c r="H26" s="44">
        <f>H32</f>
        <v>13125</v>
      </c>
      <c r="I26" s="45"/>
    </row>
    <row r="27" spans="2:10" ht="21.75" customHeight="1" x14ac:dyDescent="0.25">
      <c r="B27" s="88"/>
      <c r="C27" s="89"/>
      <c r="D27" s="89"/>
      <c r="E27" s="90"/>
      <c r="F27" s="46"/>
      <c r="G27" s="47"/>
      <c r="H27" s="46"/>
      <c r="I27" s="47"/>
    </row>
    <row r="28" spans="2:10" x14ac:dyDescent="0.25">
      <c r="B28" s="69" t="s">
        <v>7</v>
      </c>
      <c r="C28" s="70"/>
      <c r="D28" s="70"/>
      <c r="E28" s="71"/>
      <c r="F28" s="91">
        <v>0</v>
      </c>
      <c r="G28" s="92"/>
      <c r="H28" s="40">
        <v>0</v>
      </c>
      <c r="I28" s="41"/>
    </row>
    <row r="29" spans="2:10" x14ac:dyDescent="0.25">
      <c r="B29" s="72"/>
      <c r="C29" s="73"/>
      <c r="D29" s="73"/>
      <c r="E29" s="74"/>
      <c r="F29" s="93"/>
      <c r="G29" s="94"/>
      <c r="H29" s="42"/>
      <c r="I29" s="43"/>
    </row>
    <row r="30" spans="2:10" x14ac:dyDescent="0.25">
      <c r="B30" s="69" t="s">
        <v>8</v>
      </c>
      <c r="C30" s="70"/>
      <c r="D30" s="70"/>
      <c r="E30" s="71"/>
      <c r="F30" s="91">
        <v>0</v>
      </c>
      <c r="G30" s="92"/>
      <c r="H30" s="40">
        <v>0</v>
      </c>
      <c r="I30" s="41"/>
    </row>
    <row r="31" spans="2:10" ht="11.25" customHeight="1" x14ac:dyDescent="0.25">
      <c r="B31" s="72"/>
      <c r="C31" s="73"/>
      <c r="D31" s="73"/>
      <c r="E31" s="74"/>
      <c r="F31" s="93"/>
      <c r="G31" s="94"/>
      <c r="H31" s="42"/>
      <c r="I31" s="43"/>
    </row>
    <row r="32" spans="2:10" x14ac:dyDescent="0.25">
      <c r="B32" s="69" t="s">
        <v>9</v>
      </c>
      <c r="C32" s="70"/>
      <c r="D32" s="70"/>
      <c r="E32" s="71"/>
      <c r="F32" s="32">
        <v>20000</v>
      </c>
      <c r="G32" s="33"/>
      <c r="H32" s="32">
        <v>13125</v>
      </c>
      <c r="I32" s="33"/>
    </row>
    <row r="33" spans="2:9" ht="10.5" customHeight="1" x14ac:dyDescent="0.25">
      <c r="B33" s="72"/>
      <c r="C33" s="73"/>
      <c r="D33" s="73"/>
      <c r="E33" s="74"/>
      <c r="F33" s="34"/>
      <c r="G33" s="35"/>
      <c r="H33" s="34"/>
      <c r="I33" s="35"/>
    </row>
    <row r="34" spans="2:9" ht="12" customHeight="1" x14ac:dyDescent="0.25">
      <c r="B34" s="69" t="s">
        <v>10</v>
      </c>
      <c r="C34" s="70"/>
      <c r="D34" s="70"/>
      <c r="E34" s="71"/>
      <c r="F34" s="91">
        <v>0</v>
      </c>
      <c r="G34" s="92"/>
      <c r="H34" s="40">
        <v>0</v>
      </c>
      <c r="I34" s="41"/>
    </row>
    <row r="35" spans="2:9" x14ac:dyDescent="0.25">
      <c r="B35" s="72"/>
      <c r="C35" s="73"/>
      <c r="D35" s="73"/>
      <c r="E35" s="74"/>
      <c r="F35" s="93"/>
      <c r="G35" s="94"/>
      <c r="H35" s="42"/>
      <c r="I35" s="43"/>
    </row>
    <row r="36" spans="2:9" ht="15" customHeight="1" x14ac:dyDescent="0.25">
      <c r="B36" s="85" t="s">
        <v>11</v>
      </c>
      <c r="C36" s="86"/>
      <c r="D36" s="86"/>
      <c r="E36" s="87"/>
      <c r="F36" s="81">
        <f>SUM(F38)</f>
        <v>200000</v>
      </c>
      <c r="G36" s="82"/>
      <c r="H36" s="44">
        <f>SUM(H38)</f>
        <v>21875</v>
      </c>
      <c r="I36" s="45"/>
    </row>
    <row r="37" spans="2:9" ht="24" customHeight="1" x14ac:dyDescent="0.25">
      <c r="B37" s="88"/>
      <c r="C37" s="89"/>
      <c r="D37" s="89"/>
      <c r="E37" s="90"/>
      <c r="F37" s="83"/>
      <c r="G37" s="84"/>
      <c r="H37" s="46"/>
      <c r="I37" s="47"/>
    </row>
    <row r="38" spans="2:9" ht="15" customHeight="1" x14ac:dyDescent="0.25">
      <c r="B38" s="95" t="s">
        <v>12</v>
      </c>
      <c r="C38" s="96"/>
      <c r="D38" s="96"/>
      <c r="E38" s="97"/>
      <c r="F38" s="21">
        <v>200000</v>
      </c>
      <c r="G38" s="22"/>
      <c r="H38" s="32">
        <v>21875</v>
      </c>
      <c r="I38" s="33"/>
    </row>
    <row r="39" spans="2:9" ht="18.75" customHeight="1" x14ac:dyDescent="0.25">
      <c r="B39" s="98"/>
      <c r="C39" s="99"/>
      <c r="D39" s="99"/>
      <c r="E39" s="100"/>
      <c r="F39" s="23"/>
      <c r="G39" s="24"/>
      <c r="H39" s="34"/>
      <c r="I39" s="35"/>
    </row>
    <row r="40" spans="2:9" ht="15" customHeight="1" x14ac:dyDescent="0.25">
      <c r="B40" s="85" t="s">
        <v>13</v>
      </c>
      <c r="C40" s="86"/>
      <c r="D40" s="86"/>
      <c r="E40" s="87"/>
      <c r="F40" s="81">
        <f>SUM(F42:G59)</f>
        <v>3303000</v>
      </c>
      <c r="G40" s="82"/>
      <c r="H40" s="44">
        <f>SUM(H42:I57)</f>
        <v>2413817.34</v>
      </c>
      <c r="I40" s="45"/>
    </row>
    <row r="41" spans="2:9" ht="21.75" customHeight="1" x14ac:dyDescent="0.25">
      <c r="B41" s="88"/>
      <c r="C41" s="89"/>
      <c r="D41" s="89"/>
      <c r="E41" s="90"/>
      <c r="F41" s="83"/>
      <c r="G41" s="84"/>
      <c r="H41" s="46"/>
      <c r="I41" s="47"/>
    </row>
    <row r="42" spans="2:9" ht="15" customHeight="1" x14ac:dyDescent="0.25">
      <c r="B42" s="95" t="s">
        <v>14</v>
      </c>
      <c r="C42" s="96"/>
      <c r="D42" s="96"/>
      <c r="E42" s="97"/>
      <c r="F42" s="21">
        <v>800000</v>
      </c>
      <c r="G42" s="22"/>
      <c r="H42" s="32">
        <v>783289.01</v>
      </c>
      <c r="I42" s="33"/>
    </row>
    <row r="43" spans="2:9" x14ac:dyDescent="0.25">
      <c r="B43" s="98"/>
      <c r="C43" s="99"/>
      <c r="D43" s="99"/>
      <c r="E43" s="100"/>
      <c r="F43" s="23"/>
      <c r="G43" s="24"/>
      <c r="H43" s="34"/>
      <c r="I43" s="35"/>
    </row>
    <row r="44" spans="2:9" x14ac:dyDescent="0.25">
      <c r="B44" s="69" t="s">
        <v>15</v>
      </c>
      <c r="C44" s="70"/>
      <c r="D44" s="70"/>
      <c r="E44" s="71"/>
      <c r="F44" s="21">
        <v>360000</v>
      </c>
      <c r="G44" s="22"/>
      <c r="H44" s="32">
        <v>312285.48</v>
      </c>
      <c r="I44" s="33"/>
    </row>
    <row r="45" spans="2:9" ht="10.5" customHeight="1" x14ac:dyDescent="0.25">
      <c r="B45" s="72"/>
      <c r="C45" s="73"/>
      <c r="D45" s="73"/>
      <c r="E45" s="74"/>
      <c r="F45" s="23"/>
      <c r="G45" s="24"/>
      <c r="H45" s="34"/>
      <c r="I45" s="35"/>
    </row>
    <row r="46" spans="2:9" ht="15" customHeight="1" x14ac:dyDescent="0.25">
      <c r="B46" s="95" t="s">
        <v>16</v>
      </c>
      <c r="C46" s="96"/>
      <c r="D46" s="96"/>
      <c r="E46" s="97"/>
      <c r="F46" s="32">
        <v>300000</v>
      </c>
      <c r="G46" s="33"/>
      <c r="H46" s="32">
        <v>272504.99</v>
      </c>
      <c r="I46" s="33"/>
    </row>
    <row r="47" spans="2:9" x14ac:dyDescent="0.25">
      <c r="B47" s="98"/>
      <c r="C47" s="99"/>
      <c r="D47" s="99"/>
      <c r="E47" s="100"/>
      <c r="F47" s="34"/>
      <c r="G47" s="35"/>
      <c r="H47" s="34"/>
      <c r="I47" s="35"/>
    </row>
    <row r="48" spans="2:9" x14ac:dyDescent="0.25">
      <c r="B48" s="69" t="s">
        <v>17</v>
      </c>
      <c r="C48" s="70"/>
      <c r="D48" s="70"/>
      <c r="E48" s="71"/>
      <c r="F48" s="21">
        <v>70000</v>
      </c>
      <c r="G48" s="22"/>
      <c r="H48" s="32">
        <v>35180.42</v>
      </c>
      <c r="I48" s="33"/>
    </row>
    <row r="49" spans="2:9" ht="10.5" customHeight="1" x14ac:dyDescent="0.25">
      <c r="B49" s="72"/>
      <c r="C49" s="73"/>
      <c r="D49" s="73"/>
      <c r="E49" s="74"/>
      <c r="F49" s="23"/>
      <c r="G49" s="24"/>
      <c r="H49" s="34"/>
      <c r="I49" s="35"/>
    </row>
    <row r="50" spans="2:9" x14ac:dyDescent="0.25">
      <c r="B50" s="69" t="s">
        <v>18</v>
      </c>
      <c r="C50" s="70"/>
      <c r="D50" s="70"/>
      <c r="E50" s="71"/>
      <c r="F50" s="21">
        <v>250000</v>
      </c>
      <c r="G50" s="22"/>
      <c r="H50" s="32">
        <v>160820.44</v>
      </c>
      <c r="I50" s="33"/>
    </row>
    <row r="51" spans="2:9" ht="9" customHeight="1" x14ac:dyDescent="0.25">
      <c r="B51" s="72"/>
      <c r="C51" s="73"/>
      <c r="D51" s="73"/>
      <c r="E51" s="74"/>
      <c r="F51" s="23"/>
      <c r="G51" s="24"/>
      <c r="H51" s="34"/>
      <c r="I51" s="35"/>
    </row>
    <row r="52" spans="2:9" x14ac:dyDescent="0.25">
      <c r="B52" s="69" t="s">
        <v>19</v>
      </c>
      <c r="C52" s="70"/>
      <c r="D52" s="70"/>
      <c r="E52" s="71"/>
      <c r="F52" s="21">
        <v>400000</v>
      </c>
      <c r="G52" s="22"/>
      <c r="H52" s="32">
        <v>172015.07</v>
      </c>
      <c r="I52" s="33"/>
    </row>
    <row r="53" spans="2:9" ht="9.75" customHeight="1" x14ac:dyDescent="0.25">
      <c r="B53" s="72"/>
      <c r="C53" s="73"/>
      <c r="D53" s="73"/>
      <c r="E53" s="74"/>
      <c r="F53" s="23"/>
      <c r="G53" s="24"/>
      <c r="H53" s="34"/>
      <c r="I53" s="35"/>
    </row>
    <row r="54" spans="2:9" x14ac:dyDescent="0.25">
      <c r="B54" s="69" t="s">
        <v>20</v>
      </c>
      <c r="C54" s="70"/>
      <c r="D54" s="70"/>
      <c r="E54" s="71"/>
      <c r="F54" s="21">
        <v>363000</v>
      </c>
      <c r="G54" s="22"/>
      <c r="H54" s="32">
        <v>353677.53</v>
      </c>
      <c r="I54" s="33"/>
    </row>
    <row r="55" spans="2:9" ht="6" customHeight="1" x14ac:dyDescent="0.25">
      <c r="B55" s="72"/>
      <c r="C55" s="73"/>
      <c r="D55" s="73"/>
      <c r="E55" s="74"/>
      <c r="F55" s="23"/>
      <c r="G55" s="24"/>
      <c r="H55" s="34"/>
      <c r="I55" s="35"/>
    </row>
    <row r="56" spans="2:9" x14ac:dyDescent="0.25">
      <c r="B56" s="69" t="s">
        <v>21</v>
      </c>
      <c r="C56" s="70"/>
      <c r="D56" s="70"/>
      <c r="E56" s="71"/>
      <c r="F56" s="21">
        <v>700000</v>
      </c>
      <c r="G56" s="22"/>
      <c r="H56" s="32">
        <v>324044.40000000002</v>
      </c>
      <c r="I56" s="33"/>
    </row>
    <row r="57" spans="2:9" ht="11.25" customHeight="1" x14ac:dyDescent="0.25">
      <c r="B57" s="72"/>
      <c r="C57" s="73"/>
      <c r="D57" s="73"/>
      <c r="E57" s="74"/>
      <c r="F57" s="23"/>
      <c r="G57" s="24"/>
      <c r="H57" s="34"/>
      <c r="I57" s="35"/>
    </row>
    <row r="58" spans="2:9" x14ac:dyDescent="0.25">
      <c r="B58" s="69" t="s">
        <v>22</v>
      </c>
      <c r="C58" s="70"/>
      <c r="D58" s="70"/>
      <c r="E58" s="71"/>
      <c r="F58" s="21">
        <v>60000</v>
      </c>
      <c r="G58" s="22"/>
      <c r="H58" s="32">
        <v>0</v>
      </c>
      <c r="I58" s="33"/>
    </row>
    <row r="59" spans="2:9" ht="9" customHeight="1" x14ac:dyDescent="0.25">
      <c r="B59" s="72"/>
      <c r="C59" s="73"/>
      <c r="D59" s="73"/>
      <c r="E59" s="74"/>
      <c r="F59" s="23"/>
      <c r="G59" s="24"/>
      <c r="H59" s="34"/>
      <c r="I59" s="35"/>
    </row>
    <row r="60" spans="2:9" x14ac:dyDescent="0.25">
      <c r="B60" s="75" t="s">
        <v>23</v>
      </c>
      <c r="C60" s="76"/>
      <c r="D60" s="76"/>
      <c r="E60" s="77"/>
      <c r="F60" s="81">
        <f>SUM(F62:G73)</f>
        <v>450000</v>
      </c>
      <c r="G60" s="82"/>
      <c r="H60" s="44">
        <f>SUM(H62:I73)</f>
        <v>104750</v>
      </c>
      <c r="I60" s="45"/>
    </row>
    <row r="61" spans="2:9" ht="7.5" customHeight="1" x14ac:dyDescent="0.25">
      <c r="B61" s="78"/>
      <c r="C61" s="79"/>
      <c r="D61" s="79"/>
      <c r="E61" s="80"/>
      <c r="F61" s="83"/>
      <c r="G61" s="84"/>
      <c r="H61" s="46"/>
      <c r="I61" s="47"/>
    </row>
    <row r="62" spans="2:9" x14ac:dyDescent="0.25">
      <c r="B62" s="69" t="s">
        <v>24</v>
      </c>
      <c r="C62" s="70"/>
      <c r="D62" s="70"/>
      <c r="E62" s="71"/>
      <c r="F62" s="21">
        <v>100000</v>
      </c>
      <c r="G62" s="22"/>
      <c r="H62" s="32">
        <v>85000</v>
      </c>
      <c r="I62" s="33"/>
    </row>
    <row r="63" spans="2:9" x14ac:dyDescent="0.25">
      <c r="B63" s="72"/>
      <c r="C63" s="73"/>
      <c r="D63" s="73"/>
      <c r="E63" s="74"/>
      <c r="F63" s="23"/>
      <c r="G63" s="24"/>
      <c r="H63" s="34"/>
      <c r="I63" s="35"/>
    </row>
    <row r="64" spans="2:9" x14ac:dyDescent="0.25">
      <c r="B64" s="69" t="s">
        <v>25</v>
      </c>
      <c r="C64" s="70"/>
      <c r="D64" s="70"/>
      <c r="E64" s="71"/>
      <c r="F64" s="21">
        <v>350000</v>
      </c>
      <c r="G64" s="22"/>
      <c r="H64" s="32">
        <v>19750</v>
      </c>
      <c r="I64" s="33"/>
    </row>
    <row r="65" spans="2:9" ht="9.75" customHeight="1" x14ac:dyDescent="0.25">
      <c r="B65" s="72"/>
      <c r="C65" s="73"/>
      <c r="D65" s="73"/>
      <c r="E65" s="74"/>
      <c r="F65" s="23"/>
      <c r="G65" s="24"/>
      <c r="H65" s="34"/>
      <c r="I65" s="35"/>
    </row>
    <row r="66" spans="2:9" x14ac:dyDescent="0.25">
      <c r="B66" s="69" t="s">
        <v>26</v>
      </c>
      <c r="C66" s="70"/>
      <c r="D66" s="70"/>
      <c r="E66" s="71"/>
      <c r="F66" s="105">
        <v>0</v>
      </c>
      <c r="G66" s="106"/>
      <c r="H66" s="40">
        <v>0</v>
      </c>
      <c r="I66" s="41"/>
    </row>
    <row r="67" spans="2:9" ht="10.5" customHeight="1" x14ac:dyDescent="0.25">
      <c r="B67" s="72"/>
      <c r="C67" s="73"/>
      <c r="D67" s="73"/>
      <c r="E67" s="74"/>
      <c r="F67" s="107"/>
      <c r="G67" s="108"/>
      <c r="H67" s="42"/>
      <c r="I67" s="43"/>
    </row>
    <row r="68" spans="2:9" x14ac:dyDescent="0.25">
      <c r="B68" s="69" t="s">
        <v>27</v>
      </c>
      <c r="C68" s="70"/>
      <c r="D68" s="70"/>
      <c r="E68" s="71"/>
      <c r="F68" s="91">
        <v>0</v>
      </c>
      <c r="G68" s="92"/>
      <c r="H68" s="40">
        <v>0</v>
      </c>
      <c r="I68" s="41"/>
    </row>
    <row r="69" spans="2:9" ht="8.25" customHeight="1" x14ac:dyDescent="0.25">
      <c r="B69" s="72"/>
      <c r="C69" s="73"/>
      <c r="D69" s="73"/>
      <c r="E69" s="74"/>
      <c r="F69" s="93"/>
      <c r="G69" s="94"/>
      <c r="H69" s="42"/>
      <c r="I69" s="43"/>
    </row>
    <row r="70" spans="2:9" x14ac:dyDescent="0.25">
      <c r="B70" s="69" t="s">
        <v>28</v>
      </c>
      <c r="C70" s="70"/>
      <c r="D70" s="70"/>
      <c r="E70" s="71"/>
      <c r="F70" s="91">
        <v>0</v>
      </c>
      <c r="G70" s="92"/>
      <c r="H70" s="40">
        <v>0</v>
      </c>
      <c r="I70" s="41"/>
    </row>
    <row r="71" spans="2:9" ht="9" customHeight="1" x14ac:dyDescent="0.25">
      <c r="B71" s="72"/>
      <c r="C71" s="73"/>
      <c r="D71" s="73"/>
      <c r="E71" s="74"/>
      <c r="F71" s="93"/>
      <c r="G71" s="94"/>
      <c r="H71" s="42"/>
      <c r="I71" s="43"/>
    </row>
    <row r="72" spans="2:9" x14ac:dyDescent="0.25">
      <c r="B72" s="69" t="s">
        <v>29</v>
      </c>
      <c r="C72" s="70"/>
      <c r="D72" s="70"/>
      <c r="E72" s="71"/>
      <c r="F72" s="91">
        <v>0</v>
      </c>
      <c r="G72" s="92"/>
      <c r="H72" s="32">
        <v>0</v>
      </c>
      <c r="I72" s="33"/>
    </row>
    <row r="73" spans="2:9" ht="10.5" customHeight="1" x14ac:dyDescent="0.25">
      <c r="B73" s="72"/>
      <c r="C73" s="73"/>
      <c r="D73" s="73"/>
      <c r="E73" s="74"/>
      <c r="F73" s="93"/>
      <c r="G73" s="94"/>
      <c r="H73" s="34"/>
      <c r="I73" s="35"/>
    </row>
    <row r="74" spans="2:9" ht="15" customHeight="1" x14ac:dyDescent="0.25">
      <c r="B74" s="85" t="s">
        <v>78</v>
      </c>
      <c r="C74" s="86"/>
      <c r="D74" s="86"/>
      <c r="E74" s="87"/>
      <c r="F74" s="81">
        <f>SUM(F76:G93)</f>
        <v>3550000</v>
      </c>
      <c r="G74" s="82"/>
      <c r="H74" s="44">
        <f>SUM(H76:I93)</f>
        <v>336487.2</v>
      </c>
      <c r="I74" s="45"/>
    </row>
    <row r="75" spans="2:9" x14ac:dyDescent="0.25">
      <c r="B75" s="88"/>
      <c r="C75" s="89"/>
      <c r="D75" s="89"/>
      <c r="E75" s="90"/>
      <c r="F75" s="83"/>
      <c r="G75" s="84"/>
      <c r="H75" s="46"/>
      <c r="I75" s="47"/>
    </row>
    <row r="76" spans="2:9" x14ac:dyDescent="0.25">
      <c r="B76" s="69" t="s">
        <v>31</v>
      </c>
      <c r="C76" s="70"/>
      <c r="D76" s="70"/>
      <c r="E76" s="71"/>
      <c r="F76" s="91">
        <v>0</v>
      </c>
      <c r="G76" s="92"/>
      <c r="H76" s="40">
        <v>0</v>
      </c>
      <c r="I76" s="41"/>
    </row>
    <row r="77" spans="2:9" ht="11.25" customHeight="1" x14ac:dyDescent="0.25">
      <c r="B77" s="72"/>
      <c r="C77" s="73"/>
      <c r="D77" s="73"/>
      <c r="E77" s="74"/>
      <c r="F77" s="93"/>
      <c r="G77" s="94"/>
      <c r="H77" s="42"/>
      <c r="I77" s="43"/>
    </row>
    <row r="78" spans="2:9" x14ac:dyDescent="0.25">
      <c r="B78" s="69" t="s">
        <v>30</v>
      </c>
      <c r="C78" s="70"/>
      <c r="D78" s="70"/>
      <c r="E78" s="71"/>
      <c r="F78" s="91">
        <v>0</v>
      </c>
      <c r="G78" s="92"/>
      <c r="H78" s="40">
        <v>0</v>
      </c>
      <c r="I78" s="41"/>
    </row>
    <row r="79" spans="2:9" ht="12" customHeight="1" x14ac:dyDescent="0.25">
      <c r="B79" s="72"/>
      <c r="C79" s="73"/>
      <c r="D79" s="73"/>
      <c r="E79" s="74"/>
      <c r="F79" s="93"/>
      <c r="G79" s="94"/>
      <c r="H79" s="42"/>
      <c r="I79" s="43"/>
    </row>
    <row r="80" spans="2:9" x14ac:dyDescent="0.25">
      <c r="B80" s="69" t="s">
        <v>32</v>
      </c>
      <c r="C80" s="70"/>
      <c r="D80" s="70"/>
      <c r="E80" s="71"/>
      <c r="F80" s="91">
        <v>0</v>
      </c>
      <c r="G80" s="92"/>
      <c r="H80" s="40">
        <v>0</v>
      </c>
      <c r="I80" s="41"/>
    </row>
    <row r="81" spans="2:9" ht="10.5" customHeight="1" x14ac:dyDescent="0.25">
      <c r="B81" s="72"/>
      <c r="C81" s="73"/>
      <c r="D81" s="73"/>
      <c r="E81" s="74"/>
      <c r="F81" s="93"/>
      <c r="G81" s="94"/>
      <c r="H81" s="42"/>
      <c r="I81" s="43"/>
    </row>
    <row r="82" spans="2:9" x14ac:dyDescent="0.25">
      <c r="B82" s="69" t="s">
        <v>33</v>
      </c>
      <c r="C82" s="70"/>
      <c r="D82" s="70"/>
      <c r="E82" s="71"/>
      <c r="F82" s="91">
        <v>0</v>
      </c>
      <c r="G82" s="92"/>
      <c r="H82" s="32">
        <v>12175</v>
      </c>
      <c r="I82" s="33"/>
    </row>
    <row r="83" spans="2:9" ht="8.25" customHeight="1" x14ac:dyDescent="0.25">
      <c r="B83" s="72"/>
      <c r="C83" s="73"/>
      <c r="D83" s="73"/>
      <c r="E83" s="74"/>
      <c r="F83" s="93"/>
      <c r="G83" s="94"/>
      <c r="H83" s="34"/>
      <c r="I83" s="35"/>
    </row>
    <row r="84" spans="2:9" x14ac:dyDescent="0.25">
      <c r="B84" s="69" t="s">
        <v>34</v>
      </c>
      <c r="C84" s="70"/>
      <c r="D84" s="70"/>
      <c r="E84" s="71"/>
      <c r="F84" s="21">
        <v>150000</v>
      </c>
      <c r="G84" s="22"/>
      <c r="H84" s="32">
        <v>129778.72</v>
      </c>
      <c r="I84" s="33"/>
    </row>
    <row r="85" spans="2:9" ht="10.5" customHeight="1" x14ac:dyDescent="0.25">
      <c r="B85" s="72"/>
      <c r="C85" s="73"/>
      <c r="D85" s="73"/>
      <c r="E85" s="74"/>
      <c r="F85" s="23"/>
      <c r="G85" s="24"/>
      <c r="H85" s="34"/>
      <c r="I85" s="35"/>
    </row>
    <row r="86" spans="2:9" x14ac:dyDescent="0.25">
      <c r="B86" s="69" t="s">
        <v>35</v>
      </c>
      <c r="C86" s="70"/>
      <c r="D86" s="70"/>
      <c r="E86" s="71"/>
      <c r="F86" s="21">
        <v>3300000</v>
      </c>
      <c r="G86" s="22"/>
      <c r="H86" s="32">
        <v>149533.48000000001</v>
      </c>
      <c r="I86" s="33"/>
    </row>
    <row r="87" spans="2:9" ht="9.75" customHeight="1" x14ac:dyDescent="0.25">
      <c r="B87" s="72"/>
      <c r="C87" s="73"/>
      <c r="D87" s="73"/>
      <c r="E87" s="74"/>
      <c r="F87" s="23"/>
      <c r="G87" s="24"/>
      <c r="H87" s="34"/>
      <c r="I87" s="35"/>
    </row>
    <row r="88" spans="2:9" x14ac:dyDescent="0.25">
      <c r="B88" s="69" t="s">
        <v>36</v>
      </c>
      <c r="C88" s="70"/>
      <c r="D88" s="70"/>
      <c r="E88" s="71"/>
      <c r="F88" s="91">
        <v>0</v>
      </c>
      <c r="G88" s="92"/>
      <c r="H88" s="40">
        <v>0</v>
      </c>
      <c r="I88" s="41"/>
    </row>
    <row r="89" spans="2:9" ht="6.75" customHeight="1" x14ac:dyDescent="0.25">
      <c r="B89" s="72"/>
      <c r="C89" s="73"/>
      <c r="D89" s="73"/>
      <c r="E89" s="74"/>
      <c r="F89" s="93"/>
      <c r="G89" s="94"/>
      <c r="H89" s="42"/>
      <c r="I89" s="43"/>
    </row>
    <row r="90" spans="2:9" ht="15" customHeight="1" x14ac:dyDescent="0.25">
      <c r="B90" s="95" t="s">
        <v>37</v>
      </c>
      <c r="C90" s="96"/>
      <c r="D90" s="96"/>
      <c r="E90" s="97"/>
      <c r="F90" s="91">
        <v>0</v>
      </c>
      <c r="G90" s="92"/>
      <c r="H90" s="40">
        <v>0</v>
      </c>
      <c r="I90" s="41"/>
    </row>
    <row r="91" spans="2:9" x14ac:dyDescent="0.25">
      <c r="B91" s="98"/>
      <c r="C91" s="99"/>
      <c r="D91" s="99"/>
      <c r="E91" s="100"/>
      <c r="F91" s="93"/>
      <c r="G91" s="94"/>
      <c r="H91" s="42"/>
      <c r="I91" s="43"/>
    </row>
    <row r="92" spans="2:9" ht="15" customHeight="1" x14ac:dyDescent="0.25">
      <c r="B92" s="95" t="s">
        <v>38</v>
      </c>
      <c r="C92" s="96"/>
      <c r="D92" s="96"/>
      <c r="E92" s="97"/>
      <c r="F92" s="21">
        <v>100000</v>
      </c>
      <c r="G92" s="22"/>
      <c r="H92" s="32">
        <v>45000</v>
      </c>
      <c r="I92" s="33"/>
    </row>
    <row r="93" spans="2:9" ht="19.5" customHeight="1" x14ac:dyDescent="0.25">
      <c r="B93" s="98"/>
      <c r="C93" s="99"/>
      <c r="D93" s="99"/>
      <c r="E93" s="100"/>
      <c r="F93" s="23"/>
      <c r="G93" s="24"/>
      <c r="H93" s="34"/>
      <c r="I93" s="35"/>
    </row>
    <row r="94" spans="2:9" ht="15" customHeight="1" x14ac:dyDescent="0.25">
      <c r="B94" s="85" t="s">
        <v>39</v>
      </c>
      <c r="C94" s="86"/>
      <c r="D94" s="86"/>
      <c r="E94" s="87"/>
      <c r="F94" s="81">
        <f>SUM(F96:G117)</f>
        <v>2424000</v>
      </c>
      <c r="G94" s="82"/>
      <c r="H94" s="55">
        <f>SUM(H96:I117)</f>
        <v>1259213.42</v>
      </c>
      <c r="I94" s="56"/>
    </row>
    <row r="95" spans="2:9" ht="19.5" customHeight="1" x14ac:dyDescent="0.25">
      <c r="B95" s="88"/>
      <c r="C95" s="89"/>
      <c r="D95" s="89"/>
      <c r="E95" s="90"/>
      <c r="F95" s="83"/>
      <c r="G95" s="84"/>
      <c r="H95" s="57"/>
      <c r="I95" s="58"/>
    </row>
    <row r="96" spans="2:9" ht="15" customHeight="1" x14ac:dyDescent="0.25">
      <c r="B96" s="95" t="s">
        <v>40</v>
      </c>
      <c r="C96" s="96"/>
      <c r="D96" s="96"/>
      <c r="E96" s="97"/>
      <c r="F96" s="21">
        <v>300000</v>
      </c>
      <c r="G96" s="22"/>
      <c r="H96" s="40">
        <v>0</v>
      </c>
      <c r="I96" s="41"/>
    </row>
    <row r="97" spans="2:9" x14ac:dyDescent="0.25">
      <c r="B97" s="98"/>
      <c r="C97" s="99"/>
      <c r="D97" s="99"/>
      <c r="E97" s="100"/>
      <c r="F97" s="23"/>
      <c r="G97" s="24"/>
      <c r="H97" s="42"/>
      <c r="I97" s="43"/>
    </row>
    <row r="98" spans="2:9" x14ac:dyDescent="0.25">
      <c r="B98" s="69" t="s">
        <v>41</v>
      </c>
      <c r="C98" s="70"/>
      <c r="D98" s="70"/>
      <c r="E98" s="71"/>
      <c r="F98" s="21">
        <v>50000</v>
      </c>
      <c r="G98" s="22"/>
      <c r="H98" s="32">
        <v>50000</v>
      </c>
      <c r="I98" s="33"/>
    </row>
    <row r="99" spans="2:9" x14ac:dyDescent="0.25">
      <c r="B99" s="72"/>
      <c r="C99" s="73"/>
      <c r="D99" s="73"/>
      <c r="E99" s="74"/>
      <c r="F99" s="23"/>
      <c r="G99" s="24"/>
      <c r="H99" s="34"/>
      <c r="I99" s="35"/>
    </row>
    <row r="100" spans="2:9" x14ac:dyDescent="0.25">
      <c r="B100" s="69" t="s">
        <v>42</v>
      </c>
      <c r="C100" s="70"/>
      <c r="D100" s="70"/>
      <c r="E100" s="71"/>
      <c r="F100" s="21">
        <v>160000</v>
      </c>
      <c r="G100" s="22"/>
      <c r="H100" s="32">
        <v>160000</v>
      </c>
      <c r="I100" s="33"/>
    </row>
    <row r="101" spans="2:9" x14ac:dyDescent="0.25">
      <c r="B101" s="72"/>
      <c r="C101" s="73"/>
      <c r="D101" s="73"/>
      <c r="E101" s="74"/>
      <c r="F101" s="23"/>
      <c r="G101" s="24"/>
      <c r="H101" s="34"/>
      <c r="I101" s="35"/>
    </row>
    <row r="102" spans="2:9" x14ac:dyDescent="0.25">
      <c r="B102" s="69" t="s">
        <v>43</v>
      </c>
      <c r="C102" s="70"/>
      <c r="D102" s="70"/>
      <c r="E102" s="71"/>
      <c r="F102" s="21">
        <v>500000</v>
      </c>
      <c r="G102" s="22"/>
      <c r="H102" s="32">
        <v>493172.88</v>
      </c>
      <c r="I102" s="33"/>
    </row>
    <row r="103" spans="2:9" ht="9.75" customHeight="1" x14ac:dyDescent="0.25">
      <c r="B103" s="72"/>
      <c r="C103" s="73"/>
      <c r="D103" s="73"/>
      <c r="E103" s="74"/>
      <c r="F103" s="23"/>
      <c r="G103" s="24"/>
      <c r="H103" s="34"/>
      <c r="I103" s="35"/>
    </row>
    <row r="104" spans="2:9" ht="15" customHeight="1" x14ac:dyDescent="0.25">
      <c r="B104" s="95" t="s">
        <v>44</v>
      </c>
      <c r="C104" s="96"/>
      <c r="D104" s="96"/>
      <c r="E104" s="97"/>
      <c r="F104" s="21">
        <v>100000</v>
      </c>
      <c r="G104" s="22"/>
      <c r="H104" s="32">
        <v>105154.06</v>
      </c>
      <c r="I104" s="33"/>
    </row>
    <row r="105" spans="2:9" x14ac:dyDescent="0.25">
      <c r="B105" s="98"/>
      <c r="C105" s="99"/>
      <c r="D105" s="99"/>
      <c r="E105" s="100"/>
      <c r="F105" s="23"/>
      <c r="G105" s="24"/>
      <c r="H105" s="34"/>
      <c r="I105" s="35"/>
    </row>
    <row r="106" spans="2:9" x14ac:dyDescent="0.25">
      <c r="B106" s="69" t="s">
        <v>45</v>
      </c>
      <c r="C106" s="70"/>
      <c r="D106" s="70"/>
      <c r="E106" s="71"/>
      <c r="F106" s="21">
        <v>250000</v>
      </c>
      <c r="G106" s="22"/>
      <c r="H106" s="51">
        <v>0</v>
      </c>
      <c r="I106" s="52"/>
    </row>
    <row r="107" spans="2:9" ht="9.75" customHeight="1" x14ac:dyDescent="0.25">
      <c r="B107" s="72"/>
      <c r="C107" s="73"/>
      <c r="D107" s="73"/>
      <c r="E107" s="74"/>
      <c r="F107" s="23"/>
      <c r="G107" s="24"/>
      <c r="H107" s="53"/>
      <c r="I107" s="54"/>
    </row>
    <row r="108" spans="2:9" x14ac:dyDescent="0.25">
      <c r="B108" s="69" t="s">
        <v>46</v>
      </c>
      <c r="C108" s="70"/>
      <c r="D108" s="70"/>
      <c r="E108" s="71"/>
      <c r="F108" s="21">
        <v>500000</v>
      </c>
      <c r="G108" s="22"/>
      <c r="H108" s="51">
        <v>0</v>
      </c>
      <c r="I108" s="52"/>
    </row>
    <row r="109" spans="2:9" ht="8.25" customHeight="1" x14ac:dyDescent="0.25">
      <c r="B109" s="72"/>
      <c r="C109" s="73"/>
      <c r="D109" s="73"/>
      <c r="E109" s="74"/>
      <c r="F109" s="23"/>
      <c r="G109" s="24"/>
      <c r="H109" s="53"/>
      <c r="I109" s="54"/>
    </row>
    <row r="110" spans="2:9" x14ac:dyDescent="0.25">
      <c r="B110" s="69" t="s">
        <v>47</v>
      </c>
      <c r="C110" s="70"/>
      <c r="D110" s="70"/>
      <c r="E110" s="71"/>
      <c r="F110" s="21">
        <v>139000</v>
      </c>
      <c r="G110" s="22"/>
      <c r="H110" s="32">
        <v>149038.5</v>
      </c>
      <c r="I110" s="33"/>
    </row>
    <row r="111" spans="2:9" x14ac:dyDescent="0.25">
      <c r="B111" s="72"/>
      <c r="C111" s="73"/>
      <c r="D111" s="73"/>
      <c r="E111" s="74"/>
      <c r="F111" s="23"/>
      <c r="G111" s="24"/>
      <c r="H111" s="34"/>
      <c r="I111" s="35"/>
    </row>
    <row r="112" spans="2:9" x14ac:dyDescent="0.25">
      <c r="B112" s="69" t="s">
        <v>48</v>
      </c>
      <c r="C112" s="70"/>
      <c r="D112" s="70"/>
      <c r="E112" s="71"/>
      <c r="F112" s="21">
        <v>175000</v>
      </c>
      <c r="G112" s="22"/>
      <c r="H112" s="32">
        <v>57750</v>
      </c>
      <c r="I112" s="33"/>
    </row>
    <row r="113" spans="2:9" x14ac:dyDescent="0.25">
      <c r="B113" s="72"/>
      <c r="C113" s="73"/>
      <c r="D113" s="73"/>
      <c r="E113" s="74"/>
      <c r="F113" s="23"/>
      <c r="G113" s="24"/>
      <c r="H113" s="34"/>
      <c r="I113" s="35"/>
    </row>
    <row r="114" spans="2:9" x14ac:dyDescent="0.25">
      <c r="B114" s="69" t="s">
        <v>49</v>
      </c>
      <c r="C114" s="70"/>
      <c r="D114" s="70"/>
      <c r="E114" s="71"/>
      <c r="F114" s="21">
        <v>250000</v>
      </c>
      <c r="G114" s="22"/>
      <c r="H114" s="32">
        <v>244097.98</v>
      </c>
      <c r="I114" s="33"/>
    </row>
    <row r="115" spans="2:9" x14ac:dyDescent="0.25">
      <c r="B115" s="72"/>
      <c r="C115" s="73"/>
      <c r="D115" s="73"/>
      <c r="E115" s="74"/>
      <c r="F115" s="23"/>
      <c r="G115" s="24"/>
      <c r="H115" s="34"/>
      <c r="I115" s="35"/>
    </row>
    <row r="116" spans="2:9" x14ac:dyDescent="0.25">
      <c r="B116" s="69" t="s">
        <v>50</v>
      </c>
      <c r="C116" s="70"/>
      <c r="D116" s="70"/>
      <c r="E116" s="71"/>
      <c r="F116" s="91">
        <v>0</v>
      </c>
      <c r="G116" s="92"/>
      <c r="H116" s="40">
        <v>0</v>
      </c>
      <c r="I116" s="41"/>
    </row>
    <row r="117" spans="2:9" x14ac:dyDescent="0.25">
      <c r="B117" s="72"/>
      <c r="C117" s="73"/>
      <c r="D117" s="73"/>
      <c r="E117" s="74"/>
      <c r="F117" s="93"/>
      <c r="G117" s="94"/>
      <c r="H117" s="42"/>
      <c r="I117" s="43"/>
    </row>
    <row r="118" spans="2:9" ht="15" customHeight="1" x14ac:dyDescent="0.25">
      <c r="B118" s="85" t="s">
        <v>51</v>
      </c>
      <c r="C118" s="86"/>
      <c r="D118" s="86"/>
      <c r="E118" s="87"/>
      <c r="F118" s="81">
        <f>SUM(F120:G123)</f>
        <v>650000</v>
      </c>
      <c r="G118" s="82"/>
      <c r="H118" s="44">
        <f>SUM(H120:I123)</f>
        <v>368170.08</v>
      </c>
      <c r="I118" s="45"/>
    </row>
    <row r="119" spans="2:9" ht="20.25" customHeight="1" x14ac:dyDescent="0.25">
      <c r="B119" s="88"/>
      <c r="C119" s="89"/>
      <c r="D119" s="89"/>
      <c r="E119" s="90"/>
      <c r="F119" s="83"/>
      <c r="G119" s="84"/>
      <c r="H119" s="46"/>
      <c r="I119" s="47"/>
    </row>
    <row r="120" spans="2:9" x14ac:dyDescent="0.25">
      <c r="B120" s="69" t="s">
        <v>52</v>
      </c>
      <c r="C120" s="70"/>
      <c r="D120" s="70"/>
      <c r="E120" s="71"/>
      <c r="F120" s="21">
        <v>650000</v>
      </c>
      <c r="G120" s="22"/>
      <c r="H120" s="32">
        <v>368170.08</v>
      </c>
      <c r="I120" s="33"/>
    </row>
    <row r="121" spans="2:9" ht="11.25" customHeight="1" x14ac:dyDescent="0.25">
      <c r="B121" s="72"/>
      <c r="C121" s="73"/>
      <c r="D121" s="73"/>
      <c r="E121" s="74"/>
      <c r="F121" s="23"/>
      <c r="G121" s="24"/>
      <c r="H121" s="34"/>
      <c r="I121" s="35"/>
    </row>
    <row r="122" spans="2:9" x14ac:dyDescent="0.25">
      <c r="B122" s="69" t="s">
        <v>53</v>
      </c>
      <c r="C122" s="70"/>
      <c r="D122" s="70"/>
      <c r="E122" s="71"/>
      <c r="F122" s="91">
        <v>0</v>
      </c>
      <c r="G122" s="92"/>
      <c r="H122" s="40">
        <v>0</v>
      </c>
      <c r="I122" s="41"/>
    </row>
    <row r="123" spans="2:9" ht="12" customHeight="1" x14ac:dyDescent="0.25">
      <c r="B123" s="72"/>
      <c r="C123" s="73"/>
      <c r="D123" s="73"/>
      <c r="E123" s="74"/>
      <c r="F123" s="93"/>
      <c r="G123" s="94"/>
      <c r="H123" s="42"/>
      <c r="I123" s="43"/>
    </row>
    <row r="124" spans="2:9" x14ac:dyDescent="0.25">
      <c r="B124" s="75" t="s">
        <v>54</v>
      </c>
      <c r="C124" s="76"/>
      <c r="D124" s="76"/>
      <c r="E124" s="77"/>
      <c r="F124" s="81">
        <f>SUM(F126)</f>
        <v>110000</v>
      </c>
      <c r="G124" s="82"/>
      <c r="H124" s="44">
        <f>SUM(H126)</f>
        <v>33849.03</v>
      </c>
      <c r="I124" s="45"/>
    </row>
    <row r="125" spans="2:9" x14ac:dyDescent="0.25">
      <c r="B125" s="78"/>
      <c r="C125" s="79"/>
      <c r="D125" s="79"/>
      <c r="E125" s="80"/>
      <c r="F125" s="83"/>
      <c r="G125" s="84"/>
      <c r="H125" s="46"/>
      <c r="I125" s="47"/>
    </row>
    <row r="126" spans="2:9" x14ac:dyDescent="0.25">
      <c r="B126" s="69" t="s">
        <v>55</v>
      </c>
      <c r="C126" s="70"/>
      <c r="D126" s="70"/>
      <c r="E126" s="71"/>
      <c r="F126" s="21">
        <v>110000</v>
      </c>
      <c r="G126" s="22"/>
      <c r="H126" s="32">
        <v>33849.03</v>
      </c>
      <c r="I126" s="33"/>
    </row>
    <row r="127" spans="2:9" x14ac:dyDescent="0.25">
      <c r="B127" s="72"/>
      <c r="C127" s="73"/>
      <c r="D127" s="73"/>
      <c r="E127" s="74"/>
      <c r="F127" s="23"/>
      <c r="G127" s="24"/>
      <c r="H127" s="34"/>
      <c r="I127" s="35"/>
    </row>
    <row r="128" spans="2:9" x14ac:dyDescent="0.25">
      <c r="B128" s="75" t="s">
        <v>56</v>
      </c>
      <c r="C128" s="76"/>
      <c r="D128" s="76"/>
      <c r="E128" s="77"/>
      <c r="F128" s="101">
        <f>SUM(F130:G143)</f>
        <v>550000</v>
      </c>
      <c r="G128" s="102"/>
      <c r="H128" s="44">
        <f>SUM(H130:I143)</f>
        <v>450028.17000000004</v>
      </c>
      <c r="I128" s="45"/>
    </row>
    <row r="129" spans="2:10" ht="12" customHeight="1" x14ac:dyDescent="0.25">
      <c r="B129" s="78"/>
      <c r="C129" s="79"/>
      <c r="D129" s="79"/>
      <c r="E129" s="80"/>
      <c r="F129" s="103"/>
      <c r="G129" s="104"/>
      <c r="H129" s="46"/>
      <c r="I129" s="47"/>
    </row>
    <row r="130" spans="2:10" x14ac:dyDescent="0.25">
      <c r="B130" s="69" t="s">
        <v>57</v>
      </c>
      <c r="C130" s="70"/>
      <c r="D130" s="70"/>
      <c r="E130" s="71"/>
      <c r="F130" s="21">
        <v>250000</v>
      </c>
      <c r="G130" s="22"/>
      <c r="H130" s="32">
        <v>251097.98</v>
      </c>
      <c r="I130" s="33"/>
    </row>
    <row r="131" spans="2:10" ht="9" customHeight="1" x14ac:dyDescent="0.25">
      <c r="B131" s="72"/>
      <c r="C131" s="73"/>
      <c r="D131" s="73"/>
      <c r="E131" s="74"/>
      <c r="F131" s="23"/>
      <c r="G131" s="24"/>
      <c r="H131" s="34"/>
      <c r="I131" s="35"/>
    </row>
    <row r="132" spans="2:10" ht="10.5" customHeight="1" x14ac:dyDescent="0.25">
      <c r="B132" s="69" t="s">
        <v>58</v>
      </c>
      <c r="C132" s="70"/>
      <c r="D132" s="70"/>
      <c r="E132" s="71"/>
      <c r="F132" s="13">
        <v>300000</v>
      </c>
      <c r="G132" s="14"/>
      <c r="H132" s="32">
        <v>198930.19</v>
      </c>
      <c r="I132" s="33"/>
    </row>
    <row r="133" spans="2:10" x14ac:dyDescent="0.25">
      <c r="B133" s="72"/>
      <c r="C133" s="73"/>
      <c r="D133" s="73"/>
      <c r="E133" s="74"/>
      <c r="F133" s="15"/>
      <c r="G133" s="16"/>
      <c r="H133" s="34"/>
      <c r="I133" s="35"/>
      <c r="J133" s="12"/>
    </row>
    <row r="134" spans="2:10" x14ac:dyDescent="0.25">
      <c r="B134" s="69" t="s">
        <v>59</v>
      </c>
      <c r="C134" s="70"/>
      <c r="D134" s="70"/>
      <c r="E134" s="71"/>
      <c r="F134" s="91">
        <v>0</v>
      </c>
      <c r="G134" s="92"/>
      <c r="H134" s="40">
        <v>0</v>
      </c>
      <c r="I134" s="41"/>
    </row>
    <row r="135" spans="2:10" ht="10.5" customHeight="1" x14ac:dyDescent="0.25">
      <c r="B135" s="72"/>
      <c r="C135" s="73"/>
      <c r="D135" s="73"/>
      <c r="E135" s="74"/>
      <c r="F135" s="93"/>
      <c r="G135" s="94"/>
      <c r="H135" s="42"/>
      <c r="I135" s="43"/>
    </row>
    <row r="136" spans="2:10" x14ac:dyDescent="0.25">
      <c r="B136" s="69" t="s">
        <v>60</v>
      </c>
      <c r="C136" s="70"/>
      <c r="D136" s="70"/>
      <c r="E136" s="71"/>
      <c r="F136" s="91">
        <v>0</v>
      </c>
      <c r="G136" s="92"/>
      <c r="H136" s="40">
        <v>0</v>
      </c>
      <c r="I136" s="41"/>
    </row>
    <row r="137" spans="2:10" ht="8.25" customHeight="1" x14ac:dyDescent="0.25">
      <c r="B137" s="72"/>
      <c r="C137" s="73"/>
      <c r="D137" s="73"/>
      <c r="E137" s="74"/>
      <c r="F137" s="93"/>
      <c r="G137" s="94"/>
      <c r="H137" s="42"/>
      <c r="I137" s="43"/>
    </row>
    <row r="138" spans="2:10" ht="15" customHeight="1" x14ac:dyDescent="0.25">
      <c r="B138" s="95" t="s">
        <v>61</v>
      </c>
      <c r="C138" s="96"/>
      <c r="D138" s="96"/>
      <c r="E138" s="97"/>
      <c r="F138" s="91">
        <v>0</v>
      </c>
      <c r="G138" s="92"/>
      <c r="H138" s="40">
        <v>0</v>
      </c>
      <c r="I138" s="41"/>
    </row>
    <row r="139" spans="2:10" ht="14.25" customHeight="1" x14ac:dyDescent="0.25">
      <c r="B139" s="98"/>
      <c r="C139" s="99"/>
      <c r="D139" s="99"/>
      <c r="E139" s="100"/>
      <c r="F139" s="93"/>
      <c r="G139" s="94"/>
      <c r="H139" s="42"/>
      <c r="I139" s="43"/>
    </row>
    <row r="140" spans="2:10" x14ac:dyDescent="0.25">
      <c r="B140" s="69" t="s">
        <v>62</v>
      </c>
      <c r="C140" s="70"/>
      <c r="D140" s="70"/>
      <c r="E140" s="71"/>
      <c r="F140" s="91">
        <v>0</v>
      </c>
      <c r="G140" s="92"/>
      <c r="H140" s="40">
        <v>0</v>
      </c>
      <c r="I140" s="41"/>
    </row>
    <row r="141" spans="2:10" ht="8.25" customHeight="1" x14ac:dyDescent="0.25">
      <c r="B141" s="72"/>
      <c r="C141" s="73"/>
      <c r="D141" s="73"/>
      <c r="E141" s="74"/>
      <c r="F141" s="93"/>
      <c r="G141" s="94"/>
      <c r="H141" s="42"/>
      <c r="I141" s="43"/>
    </row>
    <row r="142" spans="2:10" x14ac:dyDescent="0.25">
      <c r="B142" s="69" t="s">
        <v>63</v>
      </c>
      <c r="C142" s="70"/>
      <c r="D142" s="70"/>
      <c r="E142" s="71"/>
      <c r="F142" s="91">
        <v>0</v>
      </c>
      <c r="G142" s="92"/>
      <c r="H142" s="40">
        <v>0</v>
      </c>
      <c r="I142" s="41"/>
    </row>
    <row r="143" spans="2:10" ht="9.75" customHeight="1" x14ac:dyDescent="0.25">
      <c r="B143" s="72"/>
      <c r="C143" s="73"/>
      <c r="D143" s="73"/>
      <c r="E143" s="74"/>
      <c r="F143" s="93"/>
      <c r="G143" s="94"/>
      <c r="H143" s="42"/>
      <c r="I143" s="43"/>
    </row>
    <row r="144" spans="2:10" ht="15" customHeight="1" x14ac:dyDescent="0.25">
      <c r="B144" s="85" t="s">
        <v>64</v>
      </c>
      <c r="C144" s="86"/>
      <c r="D144" s="86"/>
      <c r="E144" s="87"/>
      <c r="F144" s="81">
        <f>SUM(F146)</f>
        <v>320000</v>
      </c>
      <c r="G144" s="82"/>
      <c r="H144" s="44">
        <f>SUM(H146)</f>
        <v>320612.82</v>
      </c>
      <c r="I144" s="45"/>
    </row>
    <row r="145" spans="2:10" x14ac:dyDescent="0.25">
      <c r="B145" s="88"/>
      <c r="C145" s="89"/>
      <c r="D145" s="89"/>
      <c r="E145" s="90"/>
      <c r="F145" s="83"/>
      <c r="G145" s="84"/>
      <c r="H145" s="46"/>
      <c r="I145" s="47"/>
    </row>
    <row r="146" spans="2:10" ht="11.25" customHeight="1" x14ac:dyDescent="0.25">
      <c r="B146" s="69" t="s">
        <v>65</v>
      </c>
      <c r="C146" s="70"/>
      <c r="D146" s="70"/>
      <c r="E146" s="71"/>
      <c r="F146" s="13">
        <v>320000</v>
      </c>
      <c r="G146" s="14"/>
      <c r="H146" s="32">
        <v>320612.82</v>
      </c>
      <c r="I146" s="33"/>
    </row>
    <row r="147" spans="2:10" x14ac:dyDescent="0.25">
      <c r="B147" s="72"/>
      <c r="C147" s="73"/>
      <c r="D147" s="73"/>
      <c r="E147" s="74"/>
      <c r="F147" s="15"/>
      <c r="G147" s="16"/>
      <c r="H147" s="34"/>
      <c r="I147" s="35"/>
      <c r="J147" s="12"/>
    </row>
    <row r="148" spans="2:10" x14ac:dyDescent="0.25">
      <c r="B148" s="75" t="s">
        <v>66</v>
      </c>
      <c r="C148" s="76"/>
      <c r="D148" s="76"/>
      <c r="E148" s="77"/>
      <c r="F148" s="81">
        <f>SUM(F150:G155)</f>
        <v>100000</v>
      </c>
      <c r="G148" s="82"/>
      <c r="H148" s="44">
        <f>SUM(H150:I155)</f>
        <v>98569.89</v>
      </c>
      <c r="I148" s="45"/>
    </row>
    <row r="149" spans="2:10" ht="9" customHeight="1" x14ac:dyDescent="0.25">
      <c r="B149" s="78"/>
      <c r="C149" s="79"/>
      <c r="D149" s="79"/>
      <c r="E149" s="80"/>
      <c r="F149" s="83"/>
      <c r="G149" s="84"/>
      <c r="H149" s="46"/>
      <c r="I149" s="47"/>
    </row>
    <row r="150" spans="2:10" x14ac:dyDescent="0.25">
      <c r="B150" s="69" t="s">
        <v>67</v>
      </c>
      <c r="C150" s="70"/>
      <c r="D150" s="70"/>
      <c r="E150" s="71"/>
      <c r="F150" s="91">
        <v>0</v>
      </c>
      <c r="G150" s="92"/>
      <c r="H150" s="40">
        <v>0</v>
      </c>
      <c r="I150" s="41"/>
    </row>
    <row r="151" spans="2:10" ht="6.75" customHeight="1" x14ac:dyDescent="0.25">
      <c r="B151" s="72"/>
      <c r="C151" s="73"/>
      <c r="D151" s="73"/>
      <c r="E151" s="74"/>
      <c r="F151" s="93"/>
      <c r="G151" s="94"/>
      <c r="H151" s="42"/>
      <c r="I151" s="43"/>
    </row>
    <row r="152" spans="2:10" x14ac:dyDescent="0.25">
      <c r="B152" s="69" t="s">
        <v>68</v>
      </c>
      <c r="C152" s="70"/>
      <c r="D152" s="70"/>
      <c r="E152" s="71"/>
      <c r="F152" s="21">
        <v>100000</v>
      </c>
      <c r="G152" s="22"/>
      <c r="H152" s="32">
        <v>98569.89</v>
      </c>
      <c r="I152" s="33"/>
    </row>
    <row r="153" spans="2:10" ht="11.25" customHeight="1" x14ac:dyDescent="0.25">
      <c r="B153" s="72"/>
      <c r="C153" s="73"/>
      <c r="D153" s="73"/>
      <c r="E153" s="74"/>
      <c r="F153" s="23"/>
      <c r="G153" s="24"/>
      <c r="H153" s="34"/>
      <c r="I153" s="35"/>
    </row>
    <row r="154" spans="2:10" x14ac:dyDescent="0.25">
      <c r="B154" s="69" t="s">
        <v>69</v>
      </c>
      <c r="C154" s="70"/>
      <c r="D154" s="70"/>
      <c r="E154" s="71"/>
      <c r="F154" s="91">
        <v>0</v>
      </c>
      <c r="G154" s="92"/>
      <c r="H154" s="40">
        <v>0</v>
      </c>
      <c r="I154" s="41"/>
    </row>
    <row r="155" spans="2:10" ht="9" customHeight="1" x14ac:dyDescent="0.25">
      <c r="B155" s="72"/>
      <c r="C155" s="73"/>
      <c r="D155" s="73"/>
      <c r="E155" s="74"/>
      <c r="F155" s="93"/>
      <c r="G155" s="94"/>
      <c r="H155" s="42"/>
      <c r="I155" s="43"/>
    </row>
    <row r="156" spans="2:10" x14ac:dyDescent="0.25">
      <c r="B156" s="75" t="s">
        <v>70</v>
      </c>
      <c r="C156" s="76"/>
      <c r="D156" s="76"/>
      <c r="E156" s="77"/>
      <c r="F156" s="81">
        <f>SUM(F158)</f>
        <v>50000</v>
      </c>
      <c r="G156" s="82"/>
      <c r="H156" s="44">
        <f>SUM(H158)</f>
        <v>20382.32</v>
      </c>
      <c r="I156" s="45"/>
    </row>
    <row r="157" spans="2:10" ht="9" customHeight="1" x14ac:dyDescent="0.25">
      <c r="B157" s="78"/>
      <c r="C157" s="79"/>
      <c r="D157" s="79"/>
      <c r="E157" s="80"/>
      <c r="F157" s="83"/>
      <c r="G157" s="84"/>
      <c r="H157" s="46"/>
      <c r="I157" s="47"/>
    </row>
    <row r="158" spans="2:10" x14ac:dyDescent="0.25">
      <c r="B158" s="69" t="s">
        <v>71</v>
      </c>
      <c r="C158" s="70"/>
      <c r="D158" s="70"/>
      <c r="E158" s="71"/>
      <c r="F158" s="21">
        <v>50000</v>
      </c>
      <c r="G158" s="22"/>
      <c r="H158" s="32">
        <v>20382.32</v>
      </c>
      <c r="I158" s="33"/>
    </row>
    <row r="159" spans="2:10" ht="10.5" customHeight="1" x14ac:dyDescent="0.25">
      <c r="B159" s="72"/>
      <c r="C159" s="73"/>
      <c r="D159" s="73"/>
      <c r="E159" s="74"/>
      <c r="F159" s="23"/>
      <c r="G159" s="24"/>
      <c r="H159" s="34"/>
      <c r="I159" s="35"/>
    </row>
    <row r="160" spans="2:10" ht="15" customHeight="1" x14ac:dyDescent="0.25">
      <c r="B160" s="85" t="s">
        <v>72</v>
      </c>
      <c r="C160" s="86"/>
      <c r="D160" s="86"/>
      <c r="E160" s="87"/>
      <c r="F160" s="81">
        <f>SUM(F162)</f>
        <v>650000</v>
      </c>
      <c r="G160" s="82"/>
      <c r="H160" s="44">
        <f>SUM(H162)</f>
        <v>641595.63</v>
      </c>
      <c r="I160" s="45"/>
    </row>
    <row r="161" spans="2:10" x14ac:dyDescent="0.25">
      <c r="B161" s="88"/>
      <c r="C161" s="89"/>
      <c r="D161" s="89"/>
      <c r="E161" s="90"/>
      <c r="F161" s="83"/>
      <c r="G161" s="84"/>
      <c r="H161" s="46"/>
      <c r="I161" s="47"/>
    </row>
    <row r="162" spans="2:10" x14ac:dyDescent="0.25">
      <c r="B162" s="69" t="s">
        <v>77</v>
      </c>
      <c r="C162" s="70"/>
      <c r="D162" s="70"/>
      <c r="E162" s="71"/>
      <c r="F162" s="21">
        <v>650000</v>
      </c>
      <c r="G162" s="22"/>
      <c r="H162" s="32">
        <v>641595.63</v>
      </c>
      <c r="I162" s="33"/>
    </row>
    <row r="163" spans="2:10" ht="11.25" customHeight="1" x14ac:dyDescent="0.25">
      <c r="B163" s="72"/>
      <c r="C163" s="73"/>
      <c r="D163" s="73"/>
      <c r="E163" s="74"/>
      <c r="F163" s="23"/>
      <c r="G163" s="24"/>
      <c r="H163" s="34"/>
      <c r="I163" s="35"/>
    </row>
    <row r="164" spans="2:10" x14ac:dyDescent="0.25">
      <c r="B164" s="75" t="s">
        <v>73</v>
      </c>
      <c r="C164" s="76"/>
      <c r="D164" s="76"/>
      <c r="E164" s="77"/>
      <c r="F164" s="81">
        <f>SUM(F166)</f>
        <v>100000</v>
      </c>
      <c r="G164" s="82"/>
      <c r="H164" s="44">
        <f>SUM(H166)</f>
        <v>92640</v>
      </c>
      <c r="I164" s="45"/>
    </row>
    <row r="165" spans="2:10" x14ac:dyDescent="0.25">
      <c r="B165" s="78"/>
      <c r="C165" s="79"/>
      <c r="D165" s="79"/>
      <c r="E165" s="80"/>
      <c r="F165" s="83"/>
      <c r="G165" s="84"/>
      <c r="H165" s="46"/>
      <c r="I165" s="47"/>
    </row>
    <row r="166" spans="2:10" x14ac:dyDescent="0.25">
      <c r="B166" s="69" t="s">
        <v>74</v>
      </c>
      <c r="C166" s="70"/>
      <c r="D166" s="70"/>
      <c r="E166" s="71"/>
      <c r="F166" s="21">
        <v>100000</v>
      </c>
      <c r="G166" s="22"/>
      <c r="H166" s="32">
        <v>92640</v>
      </c>
      <c r="I166" s="33"/>
    </row>
    <row r="167" spans="2:10" ht="10.5" customHeight="1" x14ac:dyDescent="0.25">
      <c r="B167" s="72"/>
      <c r="C167" s="73"/>
      <c r="D167" s="73"/>
      <c r="E167" s="74"/>
      <c r="F167" s="23"/>
      <c r="G167" s="24"/>
      <c r="H167" s="34"/>
      <c r="I167" s="35"/>
    </row>
    <row r="168" spans="2:10" x14ac:dyDescent="0.25">
      <c r="B168" s="59" t="s">
        <v>75</v>
      </c>
      <c r="C168" s="60"/>
      <c r="D168" s="60"/>
      <c r="E168" s="61"/>
      <c r="F168" s="139">
        <f>F16+F26+F36+F40+F60+F74+F94+F118+F124+F128+F144+F148+F156+F160+F164</f>
        <v>13267000</v>
      </c>
      <c r="G168" s="140"/>
      <c r="H168" s="36">
        <f>SUM(H164+H160+H156+H148+H144+H128+H124+H118+H94+H74+H60+H40+H36+H26+H16)</f>
        <v>6722577.7300000004</v>
      </c>
      <c r="I168" s="37"/>
    </row>
    <row r="169" spans="2:10" x14ac:dyDescent="0.25">
      <c r="B169" s="62"/>
      <c r="C169" s="63"/>
      <c r="D169" s="63"/>
      <c r="E169" s="64"/>
      <c r="F169" s="141"/>
      <c r="G169" s="142"/>
      <c r="H169" s="38"/>
      <c r="I169" s="39"/>
      <c r="J169" s="12"/>
    </row>
    <row r="170" spans="2:10" ht="15.75" x14ac:dyDescent="0.25">
      <c r="B170" s="8"/>
      <c r="C170" s="8"/>
      <c r="D170" s="8"/>
      <c r="E170" s="8"/>
      <c r="F170" s="9"/>
      <c r="G170" s="9"/>
      <c r="H170" s="10"/>
      <c r="I170" s="10"/>
    </row>
    <row r="171" spans="2:10" x14ac:dyDescent="0.25">
      <c r="F171" s="11"/>
    </row>
    <row r="172" spans="2:10" x14ac:dyDescent="0.25">
      <c r="B172" s="29" t="s">
        <v>83</v>
      </c>
      <c r="C172" s="29"/>
      <c r="D172" s="29"/>
      <c r="E172" s="29"/>
      <c r="F172" s="29"/>
      <c r="G172" s="29"/>
      <c r="H172" s="29"/>
      <c r="I172" s="29"/>
    </row>
    <row r="173" spans="2:10" ht="48" customHeight="1" x14ac:dyDescent="0.25">
      <c r="B173" s="128" t="s">
        <v>84</v>
      </c>
      <c r="C173" s="128"/>
      <c r="D173" s="128"/>
      <c r="E173" s="128"/>
      <c r="F173" s="128"/>
      <c r="G173" s="128"/>
      <c r="H173" s="128"/>
      <c r="I173" s="128"/>
    </row>
    <row r="174" spans="2:10" x14ac:dyDescent="0.25">
      <c r="B174" s="59" t="s">
        <v>85</v>
      </c>
      <c r="C174" s="60"/>
      <c r="D174" s="60"/>
      <c r="E174" s="61"/>
      <c r="F174" s="81">
        <f>SUM(F176:G205)</f>
        <v>2113000</v>
      </c>
      <c r="G174" s="82"/>
      <c r="H174" s="55">
        <f>SUM(H176:I205)</f>
        <v>1639206.62</v>
      </c>
      <c r="I174" s="56"/>
    </row>
    <row r="175" spans="2:10" x14ac:dyDescent="0.25">
      <c r="B175" s="62"/>
      <c r="C175" s="63"/>
      <c r="D175" s="63"/>
      <c r="E175" s="64"/>
      <c r="F175" s="83"/>
      <c r="G175" s="84"/>
      <c r="H175" s="57"/>
      <c r="I175" s="58"/>
    </row>
    <row r="176" spans="2:10" x14ac:dyDescent="0.25">
      <c r="B176" s="69" t="s">
        <v>63</v>
      </c>
      <c r="C176" s="70"/>
      <c r="D176" s="70"/>
      <c r="E176" s="71"/>
      <c r="F176" s="21">
        <v>0</v>
      </c>
      <c r="G176" s="22"/>
      <c r="H176" s="32">
        <v>0</v>
      </c>
      <c r="I176" s="33"/>
    </row>
    <row r="177" spans="2:9" x14ac:dyDescent="0.25">
      <c r="B177" s="72"/>
      <c r="C177" s="73"/>
      <c r="D177" s="73"/>
      <c r="E177" s="74"/>
      <c r="F177" s="23"/>
      <c r="G177" s="24"/>
      <c r="H177" s="34"/>
      <c r="I177" s="35"/>
    </row>
    <row r="178" spans="2:9" x14ac:dyDescent="0.25">
      <c r="B178" s="69" t="s">
        <v>17</v>
      </c>
      <c r="C178" s="76"/>
      <c r="D178" s="76"/>
      <c r="E178" s="77"/>
      <c r="F178" s="21">
        <v>70000</v>
      </c>
      <c r="G178" s="22"/>
      <c r="H178" s="25">
        <v>35180.42</v>
      </c>
      <c r="I178" s="26"/>
    </row>
    <row r="179" spans="2:9" x14ac:dyDescent="0.25">
      <c r="B179" s="78"/>
      <c r="C179" s="79"/>
      <c r="D179" s="79"/>
      <c r="E179" s="80"/>
      <c r="F179" s="23"/>
      <c r="G179" s="24"/>
      <c r="H179" s="27"/>
      <c r="I179" s="28"/>
    </row>
    <row r="180" spans="2:9" x14ac:dyDescent="0.25">
      <c r="B180" s="69" t="s">
        <v>71</v>
      </c>
      <c r="C180" s="70"/>
      <c r="D180" s="70"/>
      <c r="E180" s="71"/>
      <c r="F180" s="21">
        <v>50000</v>
      </c>
      <c r="G180" s="22"/>
      <c r="H180" s="32">
        <v>20382.32</v>
      </c>
      <c r="I180" s="33"/>
    </row>
    <row r="181" spans="2:9" x14ac:dyDescent="0.25">
      <c r="B181" s="72"/>
      <c r="C181" s="73"/>
      <c r="D181" s="73"/>
      <c r="E181" s="74"/>
      <c r="F181" s="23"/>
      <c r="G181" s="24"/>
      <c r="H181" s="34"/>
      <c r="I181" s="35"/>
    </row>
    <row r="182" spans="2:9" x14ac:dyDescent="0.25">
      <c r="B182" s="69" t="s">
        <v>65</v>
      </c>
      <c r="C182" s="70"/>
      <c r="D182" s="70"/>
      <c r="E182" s="71"/>
      <c r="F182" s="21">
        <v>320000</v>
      </c>
      <c r="G182" s="22"/>
      <c r="H182" s="32">
        <v>320612.82</v>
      </c>
      <c r="I182" s="33"/>
    </row>
    <row r="183" spans="2:9" x14ac:dyDescent="0.25">
      <c r="B183" s="72"/>
      <c r="C183" s="73"/>
      <c r="D183" s="73"/>
      <c r="E183" s="74"/>
      <c r="F183" s="23"/>
      <c r="G183" s="24"/>
      <c r="H183" s="34"/>
      <c r="I183" s="35"/>
    </row>
    <row r="184" spans="2:9" x14ac:dyDescent="0.25">
      <c r="B184" s="69" t="s">
        <v>86</v>
      </c>
      <c r="C184" s="70"/>
      <c r="D184" s="70"/>
      <c r="E184" s="71"/>
      <c r="F184" s="21">
        <v>0</v>
      </c>
      <c r="G184" s="22"/>
      <c r="H184" s="40">
        <v>0</v>
      </c>
      <c r="I184" s="41"/>
    </row>
    <row r="185" spans="2:9" x14ac:dyDescent="0.25">
      <c r="B185" s="72"/>
      <c r="C185" s="73"/>
      <c r="D185" s="73"/>
      <c r="E185" s="74"/>
      <c r="F185" s="23"/>
      <c r="G185" s="24"/>
      <c r="H185" s="42"/>
      <c r="I185" s="43"/>
    </row>
    <row r="186" spans="2:9" x14ac:dyDescent="0.25">
      <c r="B186" s="69" t="s">
        <v>87</v>
      </c>
      <c r="C186" s="70"/>
      <c r="D186" s="70"/>
      <c r="E186" s="71"/>
      <c r="F186" s="21">
        <v>0</v>
      </c>
      <c r="G186" s="22"/>
      <c r="H186" s="32">
        <v>0</v>
      </c>
      <c r="I186" s="33"/>
    </row>
    <row r="187" spans="2:9" x14ac:dyDescent="0.25">
      <c r="B187" s="72"/>
      <c r="C187" s="73"/>
      <c r="D187" s="73"/>
      <c r="E187" s="74"/>
      <c r="F187" s="23"/>
      <c r="G187" s="24"/>
      <c r="H187" s="34"/>
      <c r="I187" s="35"/>
    </row>
    <row r="188" spans="2:9" x14ac:dyDescent="0.25">
      <c r="B188" s="69" t="s">
        <v>8</v>
      </c>
      <c r="C188" s="70"/>
      <c r="D188" s="70"/>
      <c r="E188" s="71"/>
      <c r="F188" s="21">
        <v>0</v>
      </c>
      <c r="G188" s="22"/>
      <c r="H188" s="32">
        <v>0</v>
      </c>
      <c r="I188" s="33"/>
    </row>
    <row r="189" spans="2:9" x14ac:dyDescent="0.25">
      <c r="B189" s="72"/>
      <c r="C189" s="73"/>
      <c r="D189" s="73"/>
      <c r="E189" s="74"/>
      <c r="F189" s="23"/>
      <c r="G189" s="24"/>
      <c r="H189" s="34"/>
      <c r="I189" s="35"/>
    </row>
    <row r="190" spans="2:9" x14ac:dyDescent="0.25">
      <c r="B190" s="69" t="s">
        <v>49</v>
      </c>
      <c r="C190" s="70"/>
      <c r="D190" s="70"/>
      <c r="E190" s="71"/>
      <c r="F190" s="21">
        <v>250000</v>
      </c>
      <c r="G190" s="22"/>
      <c r="H190" s="25">
        <v>244097.98</v>
      </c>
      <c r="I190" s="26"/>
    </row>
    <row r="191" spans="2:9" x14ac:dyDescent="0.25">
      <c r="B191" s="72"/>
      <c r="C191" s="73"/>
      <c r="D191" s="73"/>
      <c r="E191" s="74"/>
      <c r="F191" s="23"/>
      <c r="G191" s="24"/>
      <c r="H191" s="27"/>
      <c r="I191" s="28"/>
    </row>
    <row r="192" spans="2:9" x14ac:dyDescent="0.25">
      <c r="B192" s="69" t="s">
        <v>34</v>
      </c>
      <c r="C192" s="70"/>
      <c r="D192" s="70"/>
      <c r="E192" s="71"/>
      <c r="F192" s="21">
        <v>150000</v>
      </c>
      <c r="G192" s="22"/>
      <c r="H192" s="32">
        <v>129778.72</v>
      </c>
      <c r="I192" s="33"/>
    </row>
    <row r="193" spans="2:10" x14ac:dyDescent="0.25">
      <c r="B193" s="72"/>
      <c r="C193" s="73"/>
      <c r="D193" s="73"/>
      <c r="E193" s="74"/>
      <c r="F193" s="23"/>
      <c r="G193" s="24"/>
      <c r="H193" s="34"/>
      <c r="I193" s="35"/>
    </row>
    <row r="194" spans="2:10" x14ac:dyDescent="0.25">
      <c r="B194" s="69" t="s">
        <v>69</v>
      </c>
      <c r="C194" s="70"/>
      <c r="D194" s="70"/>
      <c r="E194" s="71"/>
      <c r="F194" s="21">
        <v>0</v>
      </c>
      <c r="G194" s="22"/>
      <c r="H194" s="32">
        <v>0</v>
      </c>
      <c r="I194" s="33"/>
    </row>
    <row r="195" spans="2:10" x14ac:dyDescent="0.25">
      <c r="B195" s="72"/>
      <c r="C195" s="73"/>
      <c r="D195" s="73"/>
      <c r="E195" s="74"/>
      <c r="F195" s="23"/>
      <c r="G195" s="24"/>
      <c r="H195" s="34"/>
      <c r="I195" s="35"/>
    </row>
    <row r="196" spans="2:10" x14ac:dyDescent="0.25">
      <c r="B196" s="69" t="s">
        <v>74</v>
      </c>
      <c r="C196" s="70"/>
      <c r="D196" s="70"/>
      <c r="E196" s="71"/>
      <c r="F196" s="21">
        <v>100000</v>
      </c>
      <c r="G196" s="22"/>
      <c r="H196" s="25">
        <v>92640</v>
      </c>
      <c r="I196" s="26"/>
    </row>
    <row r="197" spans="2:10" x14ac:dyDescent="0.25">
      <c r="B197" s="72"/>
      <c r="C197" s="73"/>
      <c r="D197" s="73"/>
      <c r="E197" s="74"/>
      <c r="F197" s="23"/>
      <c r="G197" s="24"/>
      <c r="H197" s="27"/>
      <c r="I197" s="28"/>
    </row>
    <row r="198" spans="2:10" x14ac:dyDescent="0.25">
      <c r="B198" s="69" t="s">
        <v>88</v>
      </c>
      <c r="C198" s="70"/>
      <c r="D198" s="70"/>
      <c r="E198" s="71"/>
      <c r="F198" s="21">
        <v>350000</v>
      </c>
      <c r="G198" s="22"/>
      <c r="H198" s="32">
        <v>19750</v>
      </c>
      <c r="I198" s="33"/>
    </row>
    <row r="199" spans="2:10" x14ac:dyDescent="0.25">
      <c r="B199" s="72"/>
      <c r="C199" s="73"/>
      <c r="D199" s="73"/>
      <c r="E199" s="74"/>
      <c r="F199" s="23"/>
      <c r="G199" s="24"/>
      <c r="H199" s="34"/>
      <c r="I199" s="35"/>
    </row>
    <row r="200" spans="2:10" x14ac:dyDescent="0.25">
      <c r="B200" s="133" t="s">
        <v>38</v>
      </c>
      <c r="C200" s="143"/>
      <c r="D200" s="143"/>
      <c r="E200" s="144"/>
      <c r="F200" s="13">
        <v>100000</v>
      </c>
      <c r="G200" s="14"/>
      <c r="H200" s="17">
        <v>45000</v>
      </c>
      <c r="I200" s="18"/>
    </row>
    <row r="201" spans="2:10" x14ac:dyDescent="0.25">
      <c r="B201" s="145"/>
      <c r="C201" s="146"/>
      <c r="D201" s="146"/>
      <c r="E201" s="147"/>
      <c r="F201" s="15"/>
      <c r="G201" s="16"/>
      <c r="H201" s="19"/>
      <c r="I201" s="20"/>
      <c r="J201" s="12"/>
    </row>
    <row r="202" spans="2:10" x14ac:dyDescent="0.25">
      <c r="B202" s="148" t="s">
        <v>98</v>
      </c>
      <c r="C202" s="149"/>
      <c r="D202" s="149"/>
      <c r="E202" s="150"/>
      <c r="F202" s="116">
        <v>363000</v>
      </c>
      <c r="G202" s="117"/>
      <c r="H202" s="120">
        <v>353677.53</v>
      </c>
      <c r="I202" s="121"/>
    </row>
    <row r="203" spans="2:10" x14ac:dyDescent="0.25">
      <c r="B203" s="151"/>
      <c r="C203" s="152"/>
      <c r="D203" s="152"/>
      <c r="E203" s="153"/>
      <c r="F203" s="118"/>
      <c r="G203" s="119"/>
      <c r="H203" s="122"/>
      <c r="I203" s="123"/>
      <c r="J203" s="12"/>
    </row>
    <row r="204" spans="2:10" x14ac:dyDescent="0.25">
      <c r="B204" s="148" t="s">
        <v>131</v>
      </c>
      <c r="C204" s="149"/>
      <c r="D204" s="149"/>
      <c r="E204" s="150"/>
      <c r="F204" s="13">
        <v>360000</v>
      </c>
      <c r="G204" s="14"/>
      <c r="H204" s="32">
        <v>378086.83</v>
      </c>
      <c r="I204" s="33"/>
    </row>
    <row r="205" spans="2:10" x14ac:dyDescent="0.25">
      <c r="B205" s="151"/>
      <c r="C205" s="152"/>
      <c r="D205" s="152"/>
      <c r="E205" s="153"/>
      <c r="F205" s="15"/>
      <c r="G205" s="16"/>
      <c r="H205" s="34"/>
      <c r="I205" s="35"/>
      <c r="J205" s="12"/>
    </row>
    <row r="206" spans="2:10" x14ac:dyDescent="0.25">
      <c r="B206" s="59" t="s">
        <v>89</v>
      </c>
      <c r="C206" s="60"/>
      <c r="D206" s="60"/>
      <c r="E206" s="61"/>
      <c r="F206" s="81">
        <f>SUM(F208:G247)</f>
        <v>6354000</v>
      </c>
      <c r="G206" s="82"/>
      <c r="H206" s="44">
        <f>SUM(H208:I247)</f>
        <v>1761320.1799999997</v>
      </c>
      <c r="I206" s="45"/>
    </row>
    <row r="207" spans="2:10" x14ac:dyDescent="0.25">
      <c r="B207" s="62"/>
      <c r="C207" s="63"/>
      <c r="D207" s="63"/>
      <c r="E207" s="64"/>
      <c r="F207" s="83"/>
      <c r="G207" s="84"/>
      <c r="H207" s="46"/>
      <c r="I207" s="47"/>
    </row>
    <row r="208" spans="2:10" x14ac:dyDescent="0.25">
      <c r="B208" s="95" t="s">
        <v>37</v>
      </c>
      <c r="C208" s="86"/>
      <c r="D208" s="86"/>
      <c r="E208" s="87"/>
      <c r="F208" s="21">
        <v>0</v>
      </c>
      <c r="G208" s="22"/>
      <c r="H208" s="40">
        <v>0</v>
      </c>
      <c r="I208" s="41"/>
    </row>
    <row r="209" spans="2:9" x14ac:dyDescent="0.25">
      <c r="B209" s="88"/>
      <c r="C209" s="89"/>
      <c r="D209" s="89"/>
      <c r="E209" s="90"/>
      <c r="F209" s="23"/>
      <c r="G209" s="24"/>
      <c r="H209" s="42"/>
      <c r="I209" s="43"/>
    </row>
    <row r="210" spans="2:9" x14ac:dyDescent="0.25">
      <c r="B210" s="69" t="s">
        <v>3</v>
      </c>
      <c r="C210" s="70"/>
      <c r="D210" s="70"/>
      <c r="E210" s="71"/>
      <c r="F210" s="21">
        <v>100000</v>
      </c>
      <c r="G210" s="22"/>
      <c r="H210" s="32">
        <v>89375</v>
      </c>
      <c r="I210" s="33"/>
    </row>
    <row r="211" spans="2:9" x14ac:dyDescent="0.25">
      <c r="B211" s="72"/>
      <c r="C211" s="73"/>
      <c r="D211" s="73"/>
      <c r="E211" s="74"/>
      <c r="F211" s="23"/>
      <c r="G211" s="24"/>
      <c r="H211" s="34"/>
      <c r="I211" s="35"/>
    </row>
    <row r="212" spans="2:9" x14ac:dyDescent="0.25">
      <c r="B212" s="69" t="s">
        <v>7</v>
      </c>
      <c r="C212" s="70"/>
      <c r="D212" s="70"/>
      <c r="E212" s="71"/>
      <c r="F212" s="21">
        <v>0</v>
      </c>
      <c r="G212" s="22"/>
      <c r="H212" s="40">
        <v>0</v>
      </c>
      <c r="I212" s="41"/>
    </row>
    <row r="213" spans="2:9" x14ac:dyDescent="0.25">
      <c r="B213" s="72"/>
      <c r="C213" s="73"/>
      <c r="D213" s="73"/>
      <c r="E213" s="74"/>
      <c r="F213" s="23"/>
      <c r="G213" s="24"/>
      <c r="H213" s="42"/>
      <c r="I213" s="43"/>
    </row>
    <row r="214" spans="2:9" x14ac:dyDescent="0.25">
      <c r="B214" s="69" t="s">
        <v>9</v>
      </c>
      <c r="C214" s="70"/>
      <c r="D214" s="70"/>
      <c r="E214" s="71"/>
      <c r="F214" s="21">
        <v>20000</v>
      </c>
      <c r="G214" s="22"/>
      <c r="H214" s="32">
        <v>13125</v>
      </c>
      <c r="I214" s="33"/>
    </row>
    <row r="215" spans="2:9" x14ac:dyDescent="0.25">
      <c r="B215" s="72"/>
      <c r="C215" s="73"/>
      <c r="D215" s="73"/>
      <c r="E215" s="74"/>
      <c r="F215" s="23"/>
      <c r="G215" s="24"/>
      <c r="H215" s="34"/>
      <c r="I215" s="35"/>
    </row>
    <row r="216" spans="2:9" x14ac:dyDescent="0.25">
      <c r="B216" s="154" t="s">
        <v>133</v>
      </c>
      <c r="C216" s="155"/>
      <c r="D216" s="155"/>
      <c r="E216" s="156"/>
      <c r="F216" s="21">
        <v>0</v>
      </c>
      <c r="G216" s="22"/>
      <c r="H216" s="32">
        <v>0</v>
      </c>
      <c r="I216" s="33"/>
    </row>
    <row r="217" spans="2:9" x14ac:dyDescent="0.25">
      <c r="B217" s="157"/>
      <c r="C217" s="158"/>
      <c r="D217" s="158"/>
      <c r="E217" s="159"/>
      <c r="F217" s="23"/>
      <c r="G217" s="24"/>
      <c r="H217" s="34"/>
      <c r="I217" s="35"/>
    </row>
    <row r="218" spans="2:9" x14ac:dyDescent="0.25">
      <c r="B218" s="95" t="s">
        <v>90</v>
      </c>
      <c r="C218" s="96"/>
      <c r="D218" s="96"/>
      <c r="E218" s="97"/>
      <c r="F218" s="21">
        <v>0</v>
      </c>
      <c r="G218" s="22"/>
      <c r="H218" s="40">
        <v>0</v>
      </c>
      <c r="I218" s="41"/>
    </row>
    <row r="219" spans="2:9" x14ac:dyDescent="0.25">
      <c r="B219" s="98"/>
      <c r="C219" s="99"/>
      <c r="D219" s="99"/>
      <c r="E219" s="100"/>
      <c r="F219" s="23"/>
      <c r="G219" s="24"/>
      <c r="H219" s="42"/>
      <c r="I219" s="43"/>
    </row>
    <row r="220" spans="2:9" x14ac:dyDescent="0.25">
      <c r="B220" s="69" t="s">
        <v>91</v>
      </c>
      <c r="C220" s="70"/>
      <c r="D220" s="70"/>
      <c r="E220" s="71"/>
      <c r="F220" s="21">
        <v>0</v>
      </c>
      <c r="G220" s="22"/>
      <c r="H220" s="32">
        <v>0</v>
      </c>
      <c r="I220" s="33"/>
    </row>
    <row r="221" spans="2:9" x14ac:dyDescent="0.25">
      <c r="B221" s="72"/>
      <c r="C221" s="73"/>
      <c r="D221" s="73"/>
      <c r="E221" s="74"/>
      <c r="F221" s="23"/>
      <c r="G221" s="24"/>
      <c r="H221" s="34"/>
      <c r="I221" s="35"/>
    </row>
    <row r="222" spans="2:9" x14ac:dyDescent="0.25">
      <c r="B222" s="95" t="s">
        <v>92</v>
      </c>
      <c r="C222" s="96"/>
      <c r="D222" s="96"/>
      <c r="E222" s="97"/>
      <c r="F222" s="21">
        <v>0</v>
      </c>
      <c r="G222" s="22"/>
      <c r="H222" s="32">
        <v>12175</v>
      </c>
      <c r="I222" s="33"/>
    </row>
    <row r="223" spans="2:9" x14ac:dyDescent="0.25">
      <c r="B223" s="98"/>
      <c r="C223" s="99"/>
      <c r="D223" s="99"/>
      <c r="E223" s="100"/>
      <c r="F223" s="23"/>
      <c r="G223" s="24"/>
      <c r="H223" s="34"/>
      <c r="I223" s="35"/>
    </row>
    <row r="224" spans="2:9" x14ac:dyDescent="0.25">
      <c r="B224" s="95" t="s">
        <v>93</v>
      </c>
      <c r="C224" s="96"/>
      <c r="D224" s="96"/>
      <c r="E224" s="97"/>
      <c r="F224" s="21">
        <v>3300000</v>
      </c>
      <c r="G224" s="22"/>
      <c r="H224" s="25">
        <v>149533.48000000001</v>
      </c>
      <c r="I224" s="26"/>
    </row>
    <row r="225" spans="2:9" x14ac:dyDescent="0.25">
      <c r="B225" s="98"/>
      <c r="C225" s="99"/>
      <c r="D225" s="99"/>
      <c r="E225" s="100"/>
      <c r="F225" s="23"/>
      <c r="G225" s="24"/>
      <c r="H225" s="27"/>
      <c r="I225" s="28"/>
    </row>
    <row r="226" spans="2:9" x14ac:dyDescent="0.25">
      <c r="B226" s="69" t="s">
        <v>45</v>
      </c>
      <c r="C226" s="70"/>
      <c r="D226" s="70"/>
      <c r="E226" s="71"/>
      <c r="F226" s="21">
        <v>250000</v>
      </c>
      <c r="G226" s="22"/>
      <c r="H226" s="32">
        <v>0</v>
      </c>
      <c r="I226" s="33"/>
    </row>
    <row r="227" spans="2:9" x14ac:dyDescent="0.25">
      <c r="B227" s="72"/>
      <c r="C227" s="73"/>
      <c r="D227" s="73"/>
      <c r="E227" s="74"/>
      <c r="F227" s="23"/>
      <c r="G227" s="24"/>
      <c r="H227" s="34"/>
      <c r="I227" s="35"/>
    </row>
    <row r="228" spans="2:9" x14ac:dyDescent="0.25">
      <c r="B228" s="69" t="s">
        <v>95</v>
      </c>
      <c r="C228" s="70"/>
      <c r="D228" s="70"/>
      <c r="E228" s="71"/>
      <c r="F228" s="21">
        <v>500000</v>
      </c>
      <c r="G228" s="22"/>
      <c r="H228" s="32">
        <v>0</v>
      </c>
      <c r="I228" s="33"/>
    </row>
    <row r="229" spans="2:9" x14ac:dyDescent="0.25">
      <c r="B229" s="72"/>
      <c r="C229" s="73"/>
      <c r="D229" s="73"/>
      <c r="E229" s="74"/>
      <c r="F229" s="23"/>
      <c r="G229" s="24"/>
      <c r="H229" s="34"/>
      <c r="I229" s="35"/>
    </row>
    <row r="230" spans="2:9" x14ac:dyDescent="0.25">
      <c r="B230" s="69" t="s">
        <v>96</v>
      </c>
      <c r="C230" s="70"/>
      <c r="D230" s="70"/>
      <c r="E230" s="71"/>
      <c r="F230" s="21">
        <v>139000</v>
      </c>
      <c r="G230" s="22"/>
      <c r="H230" s="32">
        <v>149038.5</v>
      </c>
      <c r="I230" s="33"/>
    </row>
    <row r="231" spans="2:9" x14ac:dyDescent="0.25">
      <c r="B231" s="72"/>
      <c r="C231" s="73"/>
      <c r="D231" s="73"/>
      <c r="E231" s="74"/>
      <c r="F231" s="23"/>
      <c r="G231" s="24"/>
      <c r="H231" s="34"/>
      <c r="I231" s="35"/>
    </row>
    <row r="232" spans="2:9" x14ac:dyDescent="0.25">
      <c r="B232" s="69" t="s">
        <v>48</v>
      </c>
      <c r="C232" s="70"/>
      <c r="D232" s="70"/>
      <c r="E232" s="71"/>
      <c r="F232" s="21">
        <v>175000</v>
      </c>
      <c r="G232" s="22"/>
      <c r="H232" s="32">
        <v>57750</v>
      </c>
      <c r="I232" s="33"/>
    </row>
    <row r="233" spans="2:9" x14ac:dyDescent="0.25">
      <c r="B233" s="72"/>
      <c r="C233" s="73"/>
      <c r="D233" s="73"/>
      <c r="E233" s="74"/>
      <c r="F233" s="23"/>
      <c r="G233" s="24"/>
      <c r="H233" s="34"/>
      <c r="I233" s="35"/>
    </row>
    <row r="234" spans="2:9" x14ac:dyDescent="0.25">
      <c r="B234" s="69" t="s">
        <v>60</v>
      </c>
      <c r="C234" s="70"/>
      <c r="D234" s="70"/>
      <c r="E234" s="71"/>
      <c r="F234" s="21">
        <v>0</v>
      </c>
      <c r="G234" s="22"/>
      <c r="H234" s="32">
        <v>0</v>
      </c>
      <c r="I234" s="33"/>
    </row>
    <row r="235" spans="2:9" x14ac:dyDescent="0.25">
      <c r="B235" s="72"/>
      <c r="C235" s="73"/>
      <c r="D235" s="73"/>
      <c r="E235" s="74"/>
      <c r="F235" s="23"/>
      <c r="G235" s="24"/>
      <c r="H235" s="34"/>
      <c r="I235" s="35"/>
    </row>
    <row r="236" spans="2:9" x14ac:dyDescent="0.25">
      <c r="B236" s="69" t="s">
        <v>62</v>
      </c>
      <c r="C236" s="70"/>
      <c r="D236" s="70"/>
      <c r="E236" s="71"/>
      <c r="F236" s="21">
        <v>0</v>
      </c>
      <c r="G236" s="22"/>
      <c r="H236" s="40">
        <v>0</v>
      </c>
      <c r="I236" s="41"/>
    </row>
    <row r="237" spans="2:9" x14ac:dyDescent="0.25">
      <c r="B237" s="72"/>
      <c r="C237" s="73"/>
      <c r="D237" s="73"/>
      <c r="E237" s="74"/>
      <c r="F237" s="23"/>
      <c r="G237" s="24"/>
      <c r="H237" s="42"/>
      <c r="I237" s="43"/>
    </row>
    <row r="238" spans="2:9" x14ac:dyDescent="0.25">
      <c r="B238" s="69" t="s">
        <v>97</v>
      </c>
      <c r="C238" s="70"/>
      <c r="D238" s="70"/>
      <c r="E238" s="71"/>
      <c r="F238" s="21">
        <v>360000</v>
      </c>
      <c r="G238" s="22"/>
      <c r="H238" s="32">
        <v>312285.48</v>
      </c>
      <c r="I238" s="33"/>
    </row>
    <row r="239" spans="2:9" x14ac:dyDescent="0.25">
      <c r="B239" s="72"/>
      <c r="C239" s="73"/>
      <c r="D239" s="73"/>
      <c r="E239" s="74"/>
      <c r="F239" s="23"/>
      <c r="G239" s="24"/>
      <c r="H239" s="34"/>
      <c r="I239" s="35"/>
    </row>
    <row r="240" spans="2:9" x14ac:dyDescent="0.25">
      <c r="B240" s="69" t="s">
        <v>18</v>
      </c>
      <c r="C240" s="70"/>
      <c r="D240" s="70"/>
      <c r="E240" s="71"/>
      <c r="F240" s="21">
        <v>250000</v>
      </c>
      <c r="G240" s="22"/>
      <c r="H240" s="32">
        <v>160820.44</v>
      </c>
      <c r="I240" s="33"/>
    </row>
    <row r="241" spans="2:10" x14ac:dyDescent="0.25">
      <c r="B241" s="72"/>
      <c r="C241" s="73"/>
      <c r="D241" s="73"/>
      <c r="E241" s="74"/>
      <c r="F241" s="23"/>
      <c r="G241" s="24"/>
      <c r="H241" s="34"/>
      <c r="I241" s="35"/>
    </row>
    <row r="242" spans="2:10" x14ac:dyDescent="0.25">
      <c r="B242" s="69" t="s">
        <v>21</v>
      </c>
      <c r="C242" s="70"/>
      <c r="D242" s="70"/>
      <c r="E242" s="71"/>
      <c r="F242" s="21">
        <v>700000</v>
      </c>
      <c r="G242" s="22"/>
      <c r="H242" s="32">
        <v>324044.40000000002</v>
      </c>
      <c r="I242" s="33"/>
    </row>
    <row r="243" spans="2:10" x14ac:dyDescent="0.25">
      <c r="B243" s="72"/>
      <c r="C243" s="73"/>
      <c r="D243" s="73"/>
      <c r="E243" s="74"/>
      <c r="F243" s="23"/>
      <c r="G243" s="24"/>
      <c r="H243" s="34"/>
      <c r="I243" s="35"/>
    </row>
    <row r="244" spans="2:10" x14ac:dyDescent="0.25">
      <c r="B244" s="69" t="s">
        <v>22</v>
      </c>
      <c r="C244" s="70"/>
      <c r="D244" s="70"/>
      <c r="E244" s="71"/>
      <c r="F244" s="21">
        <v>60000</v>
      </c>
      <c r="G244" s="22"/>
      <c r="H244" s="32">
        <v>0</v>
      </c>
      <c r="I244" s="33"/>
    </row>
    <row r="245" spans="2:10" x14ac:dyDescent="0.25">
      <c r="B245" s="72"/>
      <c r="C245" s="73"/>
      <c r="D245" s="73"/>
      <c r="E245" s="74"/>
      <c r="F245" s="23"/>
      <c r="G245" s="24"/>
      <c r="H245" s="34"/>
      <c r="I245" s="35"/>
    </row>
    <row r="246" spans="2:10" x14ac:dyDescent="0.25">
      <c r="B246" s="148" t="s">
        <v>111</v>
      </c>
      <c r="C246" s="149"/>
      <c r="D246" s="149"/>
      <c r="E246" s="150"/>
      <c r="F246" s="21">
        <v>500000</v>
      </c>
      <c r="G246" s="22"/>
      <c r="H246" s="32">
        <v>493172.88</v>
      </c>
      <c r="I246" s="33"/>
    </row>
    <row r="247" spans="2:10" x14ac:dyDescent="0.25">
      <c r="B247" s="151"/>
      <c r="C247" s="152"/>
      <c r="D247" s="152"/>
      <c r="E247" s="153"/>
      <c r="F247" s="23"/>
      <c r="G247" s="24"/>
      <c r="H247" s="34"/>
      <c r="I247" s="35"/>
      <c r="J247" s="12"/>
    </row>
    <row r="248" spans="2:10" x14ac:dyDescent="0.25">
      <c r="B248" s="59" t="s">
        <v>99</v>
      </c>
      <c r="C248" s="60"/>
      <c r="D248" s="60"/>
      <c r="E248" s="61"/>
      <c r="F248" s="101">
        <f>SUM(F250:G287)</f>
        <v>3250000</v>
      </c>
      <c r="G248" s="102"/>
      <c r="H248" s="124">
        <f>SUM(H250:I287)</f>
        <v>2335037.9700000002</v>
      </c>
      <c r="I248" s="125"/>
    </row>
    <row r="249" spans="2:10" x14ac:dyDescent="0.25">
      <c r="B249" s="62"/>
      <c r="C249" s="63"/>
      <c r="D249" s="63"/>
      <c r="E249" s="64"/>
      <c r="F249" s="103"/>
      <c r="G249" s="104"/>
      <c r="H249" s="126"/>
      <c r="I249" s="127"/>
    </row>
    <row r="250" spans="2:10" x14ac:dyDescent="0.25">
      <c r="B250" s="69" t="s">
        <v>4</v>
      </c>
      <c r="C250" s="70"/>
      <c r="D250" s="70"/>
      <c r="E250" s="71"/>
      <c r="F250" s="21">
        <v>80000</v>
      </c>
      <c r="G250" s="22"/>
      <c r="H250" s="32">
        <v>80000</v>
      </c>
      <c r="I250" s="33"/>
    </row>
    <row r="251" spans="2:10" x14ac:dyDescent="0.25">
      <c r="B251" s="72"/>
      <c r="C251" s="73"/>
      <c r="D251" s="73"/>
      <c r="E251" s="74"/>
      <c r="F251" s="23"/>
      <c r="G251" s="24"/>
      <c r="H251" s="34"/>
      <c r="I251" s="35"/>
    </row>
    <row r="252" spans="2:10" x14ac:dyDescent="0.25">
      <c r="B252" s="69" t="s">
        <v>100</v>
      </c>
      <c r="C252" s="70"/>
      <c r="D252" s="70"/>
      <c r="E252" s="71"/>
      <c r="F252" s="21">
        <v>200000</v>
      </c>
      <c r="G252" s="22"/>
      <c r="H252" s="32">
        <v>21875</v>
      </c>
      <c r="I252" s="33"/>
    </row>
    <row r="253" spans="2:10" x14ac:dyDescent="0.25">
      <c r="B253" s="72"/>
      <c r="C253" s="73"/>
      <c r="D253" s="73"/>
      <c r="E253" s="74"/>
      <c r="F253" s="23"/>
      <c r="G253" s="24"/>
      <c r="H253" s="34"/>
      <c r="I253" s="35"/>
    </row>
    <row r="254" spans="2:10" x14ac:dyDescent="0.25">
      <c r="B254" s="95" t="s">
        <v>101</v>
      </c>
      <c r="C254" s="96"/>
      <c r="D254" s="96"/>
      <c r="E254" s="97"/>
      <c r="F254" s="21">
        <v>300000</v>
      </c>
      <c r="G254" s="22"/>
      <c r="H254" s="32">
        <v>272504.99</v>
      </c>
      <c r="I254" s="33"/>
    </row>
    <row r="255" spans="2:10" x14ac:dyDescent="0.25">
      <c r="B255" s="98"/>
      <c r="C255" s="99"/>
      <c r="D255" s="99"/>
      <c r="E255" s="100"/>
      <c r="F255" s="23"/>
      <c r="G255" s="24"/>
      <c r="H255" s="34"/>
      <c r="I255" s="35"/>
    </row>
    <row r="256" spans="2:10" x14ac:dyDescent="0.25">
      <c r="B256" s="69" t="s">
        <v>19</v>
      </c>
      <c r="C256" s="70"/>
      <c r="D256" s="70"/>
      <c r="E256" s="71"/>
      <c r="F256" s="21">
        <v>400000</v>
      </c>
      <c r="G256" s="22"/>
      <c r="H256" s="25">
        <v>172015.07</v>
      </c>
      <c r="I256" s="26"/>
    </row>
    <row r="257" spans="2:9" x14ac:dyDescent="0.25">
      <c r="B257" s="72"/>
      <c r="C257" s="73"/>
      <c r="D257" s="73"/>
      <c r="E257" s="74"/>
      <c r="F257" s="23"/>
      <c r="G257" s="24"/>
      <c r="H257" s="27"/>
      <c r="I257" s="28"/>
    </row>
    <row r="258" spans="2:9" x14ac:dyDescent="0.25">
      <c r="B258" s="69" t="s">
        <v>24</v>
      </c>
      <c r="C258" s="70"/>
      <c r="D258" s="70"/>
      <c r="E258" s="71"/>
      <c r="F258" s="21">
        <v>100000</v>
      </c>
      <c r="G258" s="22"/>
      <c r="H258" s="32">
        <v>85000</v>
      </c>
      <c r="I258" s="33"/>
    </row>
    <row r="259" spans="2:9" x14ac:dyDescent="0.25">
      <c r="B259" s="72"/>
      <c r="C259" s="73"/>
      <c r="D259" s="73"/>
      <c r="E259" s="74"/>
      <c r="F259" s="23"/>
      <c r="G259" s="24"/>
      <c r="H259" s="34"/>
      <c r="I259" s="35"/>
    </row>
    <row r="260" spans="2:9" x14ac:dyDescent="0.25">
      <c r="B260" s="69" t="s">
        <v>26</v>
      </c>
      <c r="C260" s="70"/>
      <c r="D260" s="70"/>
      <c r="E260" s="71"/>
      <c r="F260" s="21">
        <v>0</v>
      </c>
      <c r="G260" s="22"/>
      <c r="H260" s="32">
        <v>0</v>
      </c>
      <c r="I260" s="33"/>
    </row>
    <row r="261" spans="2:9" x14ac:dyDescent="0.25">
      <c r="B261" s="72"/>
      <c r="C261" s="73"/>
      <c r="D261" s="73"/>
      <c r="E261" s="74"/>
      <c r="F261" s="23"/>
      <c r="G261" s="24"/>
      <c r="H261" s="34"/>
      <c r="I261" s="35"/>
    </row>
    <row r="262" spans="2:9" x14ac:dyDescent="0.25">
      <c r="B262" s="69" t="s">
        <v>102</v>
      </c>
      <c r="C262" s="70"/>
      <c r="D262" s="70"/>
      <c r="E262" s="71"/>
      <c r="F262" s="21">
        <v>0</v>
      </c>
      <c r="G262" s="22"/>
      <c r="H262" s="40">
        <v>0</v>
      </c>
      <c r="I262" s="41"/>
    </row>
    <row r="263" spans="2:9" x14ac:dyDescent="0.25">
      <c r="B263" s="72"/>
      <c r="C263" s="73"/>
      <c r="D263" s="73"/>
      <c r="E263" s="74"/>
      <c r="F263" s="23"/>
      <c r="G263" s="24"/>
      <c r="H263" s="42"/>
      <c r="I263" s="43"/>
    </row>
    <row r="264" spans="2:9" x14ac:dyDescent="0.25">
      <c r="B264" s="69" t="s">
        <v>103</v>
      </c>
      <c r="C264" s="70"/>
      <c r="D264" s="70"/>
      <c r="E264" s="71"/>
      <c r="F264" s="21">
        <v>0</v>
      </c>
      <c r="G264" s="22"/>
      <c r="H264" s="32">
        <v>0</v>
      </c>
      <c r="I264" s="33"/>
    </row>
    <row r="265" spans="2:9" x14ac:dyDescent="0.25">
      <c r="B265" s="72"/>
      <c r="C265" s="73"/>
      <c r="D265" s="73"/>
      <c r="E265" s="74"/>
      <c r="F265" s="23"/>
      <c r="G265" s="24"/>
      <c r="H265" s="34"/>
      <c r="I265" s="35"/>
    </row>
    <row r="266" spans="2:9" x14ac:dyDescent="0.25">
      <c r="B266" s="69" t="s">
        <v>104</v>
      </c>
      <c r="C266" s="70"/>
      <c r="D266" s="70"/>
      <c r="E266" s="71"/>
      <c r="F266" s="21">
        <v>50000</v>
      </c>
      <c r="G266" s="22"/>
      <c r="H266" s="32">
        <v>50000</v>
      </c>
      <c r="I266" s="33"/>
    </row>
    <row r="267" spans="2:9" x14ac:dyDescent="0.25">
      <c r="B267" s="72"/>
      <c r="C267" s="73"/>
      <c r="D267" s="73"/>
      <c r="E267" s="74"/>
      <c r="F267" s="23"/>
      <c r="G267" s="24"/>
      <c r="H267" s="34"/>
      <c r="I267" s="35"/>
    </row>
    <row r="268" spans="2:9" x14ac:dyDescent="0.25">
      <c r="B268" s="69" t="s">
        <v>105</v>
      </c>
      <c r="C268" s="70"/>
      <c r="D268" s="70"/>
      <c r="E268" s="71"/>
      <c r="F268" s="21">
        <v>160000</v>
      </c>
      <c r="G268" s="22"/>
      <c r="H268" s="25">
        <v>160000</v>
      </c>
      <c r="I268" s="26"/>
    </row>
    <row r="269" spans="2:9" x14ac:dyDescent="0.25">
      <c r="B269" s="72"/>
      <c r="C269" s="73"/>
      <c r="D269" s="73"/>
      <c r="E269" s="74"/>
      <c r="F269" s="23"/>
      <c r="G269" s="24"/>
      <c r="H269" s="27"/>
      <c r="I269" s="28"/>
    </row>
    <row r="270" spans="2:9" x14ac:dyDescent="0.25">
      <c r="B270" s="69" t="s">
        <v>106</v>
      </c>
      <c r="C270" s="70"/>
      <c r="D270" s="70"/>
      <c r="E270" s="71"/>
      <c r="F270" s="21">
        <v>650000</v>
      </c>
      <c r="G270" s="22"/>
      <c r="H270" s="32">
        <v>368170.08</v>
      </c>
      <c r="I270" s="33"/>
    </row>
    <row r="271" spans="2:9" x14ac:dyDescent="0.25">
      <c r="B271" s="72"/>
      <c r="C271" s="73"/>
      <c r="D271" s="73"/>
      <c r="E271" s="74"/>
      <c r="F271" s="23"/>
      <c r="G271" s="24"/>
      <c r="H271" s="34"/>
      <c r="I271" s="35"/>
    </row>
    <row r="272" spans="2:9" x14ac:dyDescent="0.25">
      <c r="B272" s="69" t="s">
        <v>53</v>
      </c>
      <c r="C272" s="70"/>
      <c r="D272" s="70"/>
      <c r="E272" s="71"/>
      <c r="F272" s="21">
        <v>0</v>
      </c>
      <c r="G272" s="22"/>
      <c r="H272" s="32">
        <v>0</v>
      </c>
      <c r="I272" s="33"/>
    </row>
    <row r="273" spans="2:9" x14ac:dyDescent="0.25">
      <c r="B273" s="72"/>
      <c r="C273" s="73"/>
      <c r="D273" s="73"/>
      <c r="E273" s="74"/>
      <c r="F273" s="23"/>
      <c r="G273" s="24"/>
      <c r="H273" s="34"/>
      <c r="I273" s="35"/>
    </row>
    <row r="274" spans="2:9" x14ac:dyDescent="0.25">
      <c r="B274" s="69" t="s">
        <v>55</v>
      </c>
      <c r="C274" s="70"/>
      <c r="D274" s="70"/>
      <c r="E274" s="71"/>
      <c r="F274" s="13">
        <v>110000</v>
      </c>
      <c r="G274" s="14"/>
      <c r="H274" s="25">
        <v>33849.03</v>
      </c>
      <c r="I274" s="26"/>
    </row>
    <row r="275" spans="2:9" x14ac:dyDescent="0.25">
      <c r="B275" s="72"/>
      <c r="C275" s="73"/>
      <c r="D275" s="73"/>
      <c r="E275" s="74"/>
      <c r="F275" s="15"/>
      <c r="G275" s="16"/>
      <c r="H275" s="27"/>
      <c r="I275" s="28"/>
    </row>
    <row r="276" spans="2:9" x14ac:dyDescent="0.25">
      <c r="B276" s="69" t="s">
        <v>57</v>
      </c>
      <c r="C276" s="70"/>
      <c r="D276" s="70"/>
      <c r="E276" s="71"/>
      <c r="F276" s="13">
        <v>250000</v>
      </c>
      <c r="G276" s="14"/>
      <c r="H276" s="32">
        <v>251097.98</v>
      </c>
      <c r="I276" s="33"/>
    </row>
    <row r="277" spans="2:9" x14ac:dyDescent="0.25">
      <c r="B277" s="72"/>
      <c r="C277" s="73"/>
      <c r="D277" s="73"/>
      <c r="E277" s="74"/>
      <c r="F277" s="15"/>
      <c r="G277" s="16"/>
      <c r="H277" s="34"/>
      <c r="I277" s="35"/>
    </row>
    <row r="278" spans="2:9" x14ac:dyDescent="0.25">
      <c r="B278" s="69" t="s">
        <v>107</v>
      </c>
      <c r="C278" s="70"/>
      <c r="D278" s="70"/>
      <c r="E278" s="71"/>
      <c r="F278" s="13">
        <v>300000</v>
      </c>
      <c r="G278" s="14"/>
      <c r="H278" s="32">
        <v>198930.19</v>
      </c>
      <c r="I278" s="33"/>
    </row>
    <row r="279" spans="2:9" x14ac:dyDescent="0.25">
      <c r="B279" s="72"/>
      <c r="C279" s="73"/>
      <c r="D279" s="73"/>
      <c r="E279" s="74"/>
      <c r="F279" s="15"/>
      <c r="G279" s="16"/>
      <c r="H279" s="34"/>
      <c r="I279" s="35"/>
    </row>
    <row r="280" spans="2:9" x14ac:dyDescent="0.25">
      <c r="B280" s="69" t="s">
        <v>59</v>
      </c>
      <c r="C280" s="70"/>
      <c r="D280" s="70"/>
      <c r="E280" s="71"/>
      <c r="F280" s="21">
        <v>0</v>
      </c>
      <c r="G280" s="22"/>
      <c r="H280" s="40">
        <v>0</v>
      </c>
      <c r="I280" s="41"/>
    </row>
    <row r="281" spans="2:9" x14ac:dyDescent="0.25">
      <c r="B281" s="72"/>
      <c r="C281" s="73"/>
      <c r="D281" s="73"/>
      <c r="E281" s="74"/>
      <c r="F281" s="23"/>
      <c r="G281" s="24"/>
      <c r="H281" s="42"/>
      <c r="I281" s="43"/>
    </row>
    <row r="282" spans="2:9" x14ac:dyDescent="0.25">
      <c r="B282" s="69" t="s">
        <v>61</v>
      </c>
      <c r="C282" s="70"/>
      <c r="D282" s="70"/>
      <c r="E282" s="71"/>
      <c r="F282" s="21">
        <v>0</v>
      </c>
      <c r="G282" s="22"/>
      <c r="H282" s="32">
        <v>0</v>
      </c>
      <c r="I282" s="33"/>
    </row>
    <row r="283" spans="2:9" x14ac:dyDescent="0.25">
      <c r="B283" s="72"/>
      <c r="C283" s="73"/>
      <c r="D283" s="73"/>
      <c r="E283" s="74"/>
      <c r="F283" s="23"/>
      <c r="G283" s="24"/>
      <c r="H283" s="34"/>
      <c r="I283" s="35"/>
    </row>
    <row r="284" spans="2:9" x14ac:dyDescent="0.25">
      <c r="B284" s="69" t="s">
        <v>67</v>
      </c>
      <c r="C284" s="70"/>
      <c r="D284" s="70"/>
      <c r="E284" s="71"/>
      <c r="F284" s="21">
        <v>0</v>
      </c>
      <c r="G284" s="22"/>
      <c r="H284" s="32">
        <v>0</v>
      </c>
      <c r="I284" s="33"/>
    </row>
    <row r="285" spans="2:9" x14ac:dyDescent="0.25">
      <c r="B285" s="72"/>
      <c r="C285" s="73"/>
      <c r="D285" s="73"/>
      <c r="E285" s="74"/>
      <c r="F285" s="23"/>
      <c r="G285" s="24"/>
      <c r="H285" s="34"/>
      <c r="I285" s="35"/>
    </row>
    <row r="286" spans="2:9" x14ac:dyDescent="0.25">
      <c r="B286" s="69" t="s">
        <v>108</v>
      </c>
      <c r="C286" s="70"/>
      <c r="D286" s="70"/>
      <c r="E286" s="71"/>
      <c r="F286" s="32">
        <v>650000</v>
      </c>
      <c r="G286" s="33"/>
      <c r="H286" s="25">
        <v>641595.63</v>
      </c>
      <c r="I286" s="26"/>
    </row>
    <row r="287" spans="2:9" x14ac:dyDescent="0.25">
      <c r="B287" s="72"/>
      <c r="C287" s="73"/>
      <c r="D287" s="73"/>
      <c r="E287" s="74"/>
      <c r="F287" s="34"/>
      <c r="G287" s="35"/>
      <c r="H287" s="27"/>
      <c r="I287" s="28"/>
    </row>
    <row r="288" spans="2:9" x14ac:dyDescent="0.25">
      <c r="B288" s="75" t="s">
        <v>109</v>
      </c>
      <c r="C288" s="76"/>
      <c r="D288" s="76"/>
      <c r="E288" s="77"/>
      <c r="F288" s="81">
        <f>SUM(F290)</f>
        <v>800000</v>
      </c>
      <c r="G288" s="82"/>
      <c r="H288" s="44">
        <f>SUM(H290)</f>
        <v>783289.01</v>
      </c>
      <c r="I288" s="45"/>
    </row>
    <row r="289" spans="2:10" x14ac:dyDescent="0.25">
      <c r="B289" s="78"/>
      <c r="C289" s="79"/>
      <c r="D289" s="79"/>
      <c r="E289" s="80"/>
      <c r="F289" s="83"/>
      <c r="G289" s="84"/>
      <c r="H289" s="46"/>
      <c r="I289" s="47"/>
    </row>
    <row r="290" spans="2:10" x14ac:dyDescent="0.25">
      <c r="B290" s="95" t="s">
        <v>117</v>
      </c>
      <c r="C290" s="96"/>
      <c r="D290" s="96"/>
      <c r="E290" s="97"/>
      <c r="F290" s="21">
        <v>800000</v>
      </c>
      <c r="G290" s="22"/>
      <c r="H290" s="32">
        <v>783289.01</v>
      </c>
      <c r="I290" s="33"/>
    </row>
    <row r="291" spans="2:10" x14ac:dyDescent="0.25">
      <c r="B291" s="98"/>
      <c r="C291" s="99"/>
      <c r="D291" s="99"/>
      <c r="E291" s="100"/>
      <c r="F291" s="23"/>
      <c r="G291" s="24"/>
      <c r="H291" s="34"/>
      <c r="I291" s="35"/>
    </row>
    <row r="292" spans="2:10" x14ac:dyDescent="0.25">
      <c r="B292" s="75" t="s">
        <v>110</v>
      </c>
      <c r="C292" s="76"/>
      <c r="D292" s="76"/>
      <c r="E292" s="77"/>
      <c r="F292" s="81">
        <f>SUM(F294:G299)</f>
        <v>400000</v>
      </c>
      <c r="G292" s="82"/>
      <c r="H292" s="124">
        <f>SUM(H294:I299)</f>
        <v>105154.06</v>
      </c>
      <c r="I292" s="125"/>
    </row>
    <row r="293" spans="2:10" x14ac:dyDescent="0.25">
      <c r="B293" s="78"/>
      <c r="C293" s="79"/>
      <c r="D293" s="79"/>
      <c r="E293" s="80"/>
      <c r="F293" s="83"/>
      <c r="G293" s="84"/>
      <c r="H293" s="126"/>
      <c r="I293" s="127"/>
    </row>
    <row r="294" spans="2:10" x14ac:dyDescent="0.25">
      <c r="B294" s="69" t="s">
        <v>112</v>
      </c>
      <c r="C294" s="70"/>
      <c r="D294" s="70"/>
      <c r="E294" s="71"/>
      <c r="F294" s="21">
        <v>0</v>
      </c>
      <c r="G294" s="22"/>
      <c r="H294" s="32">
        <v>0</v>
      </c>
      <c r="I294" s="33"/>
    </row>
    <row r="295" spans="2:10" x14ac:dyDescent="0.25">
      <c r="B295" s="72"/>
      <c r="C295" s="73"/>
      <c r="D295" s="73"/>
      <c r="E295" s="74"/>
      <c r="F295" s="23"/>
      <c r="G295" s="24"/>
      <c r="H295" s="34"/>
      <c r="I295" s="35"/>
    </row>
    <row r="296" spans="2:10" x14ac:dyDescent="0.25">
      <c r="B296" s="160" t="s">
        <v>132</v>
      </c>
      <c r="C296" s="161"/>
      <c r="D296" s="161"/>
      <c r="E296" s="162"/>
      <c r="F296" s="13">
        <v>300000</v>
      </c>
      <c r="G296" s="14"/>
      <c r="H296" s="17">
        <v>0</v>
      </c>
      <c r="I296" s="18"/>
    </row>
    <row r="297" spans="2:10" x14ac:dyDescent="0.25">
      <c r="B297" s="163"/>
      <c r="C297" s="164"/>
      <c r="D297" s="164"/>
      <c r="E297" s="165"/>
      <c r="F297" s="15"/>
      <c r="G297" s="16"/>
      <c r="H297" s="19"/>
      <c r="I297" s="20"/>
      <c r="J297" s="12"/>
    </row>
    <row r="298" spans="2:10" x14ac:dyDescent="0.25">
      <c r="B298" s="160" t="s">
        <v>94</v>
      </c>
      <c r="C298" s="161"/>
      <c r="D298" s="161"/>
      <c r="E298" s="162"/>
      <c r="F298" s="21">
        <v>100000</v>
      </c>
      <c r="G298" s="22"/>
      <c r="H298" s="25">
        <v>105154.06</v>
      </c>
      <c r="I298" s="26"/>
    </row>
    <row r="299" spans="2:10" x14ac:dyDescent="0.25">
      <c r="B299" s="163"/>
      <c r="C299" s="164"/>
      <c r="D299" s="164"/>
      <c r="E299" s="165"/>
      <c r="F299" s="23"/>
      <c r="G299" s="24"/>
      <c r="H299" s="27"/>
      <c r="I299" s="28"/>
      <c r="J299" s="12"/>
    </row>
    <row r="300" spans="2:10" x14ac:dyDescent="0.25">
      <c r="B300" s="75" t="s">
        <v>113</v>
      </c>
      <c r="C300" s="76"/>
      <c r="D300" s="76"/>
      <c r="E300" s="77"/>
      <c r="F300" s="81">
        <f>SUM(F302:G305)</f>
        <v>350000</v>
      </c>
      <c r="G300" s="82"/>
      <c r="H300" s="124">
        <f>SUM(H302:I305)</f>
        <v>98569.89</v>
      </c>
      <c r="I300" s="125"/>
    </row>
    <row r="301" spans="2:10" x14ac:dyDescent="0.25">
      <c r="B301" s="78"/>
      <c r="C301" s="79"/>
      <c r="D301" s="79"/>
      <c r="E301" s="80"/>
      <c r="F301" s="83"/>
      <c r="G301" s="84"/>
      <c r="H301" s="126"/>
      <c r="I301" s="127"/>
    </row>
    <row r="302" spans="2:10" x14ac:dyDescent="0.25">
      <c r="B302" s="69" t="s">
        <v>68</v>
      </c>
      <c r="C302" s="70"/>
      <c r="D302" s="70"/>
      <c r="E302" s="71"/>
      <c r="F302" s="21">
        <v>100000</v>
      </c>
      <c r="G302" s="22"/>
      <c r="H302" s="32">
        <v>98569.89</v>
      </c>
      <c r="I302" s="33"/>
    </row>
    <row r="303" spans="2:10" x14ac:dyDescent="0.25">
      <c r="B303" s="72"/>
      <c r="C303" s="73"/>
      <c r="D303" s="73"/>
      <c r="E303" s="74"/>
      <c r="F303" s="23"/>
      <c r="G303" s="24"/>
      <c r="H303" s="34"/>
      <c r="I303" s="35"/>
    </row>
    <row r="304" spans="2:10" x14ac:dyDescent="0.25">
      <c r="B304" s="69" t="s">
        <v>5</v>
      </c>
      <c r="C304" s="70"/>
      <c r="D304" s="70"/>
      <c r="E304" s="71"/>
      <c r="F304" s="13">
        <v>250000</v>
      </c>
      <c r="G304" s="14"/>
      <c r="H304" s="40">
        <v>0</v>
      </c>
      <c r="I304" s="41"/>
    </row>
    <row r="305" spans="2:11" x14ac:dyDescent="0.25">
      <c r="B305" s="72"/>
      <c r="C305" s="73"/>
      <c r="D305" s="73"/>
      <c r="E305" s="74"/>
      <c r="F305" s="15"/>
      <c r="G305" s="16"/>
      <c r="H305" s="42"/>
      <c r="I305" s="43"/>
    </row>
    <row r="306" spans="2:11" x14ac:dyDescent="0.25">
      <c r="B306" s="59" t="s">
        <v>75</v>
      </c>
      <c r="C306" s="60"/>
      <c r="D306" s="60"/>
      <c r="E306" s="61"/>
      <c r="F306" s="139">
        <f>F174+F206+F248+F288+F292+F300</f>
        <v>13267000</v>
      </c>
      <c r="G306" s="140"/>
      <c r="H306" s="129">
        <f>H300+H292+H288+H248+H206+H174</f>
        <v>6722577.7299999995</v>
      </c>
      <c r="I306" s="130"/>
    </row>
    <row r="307" spans="2:11" x14ac:dyDescent="0.25">
      <c r="B307" s="62"/>
      <c r="C307" s="63"/>
      <c r="D307" s="63"/>
      <c r="E307" s="64"/>
      <c r="F307" s="141"/>
      <c r="G307" s="142"/>
      <c r="H307" s="131"/>
      <c r="I307" s="132"/>
    </row>
    <row r="309" spans="2:11" x14ac:dyDescent="0.25">
      <c r="B309" s="29" t="s">
        <v>118</v>
      </c>
      <c r="C309" s="29"/>
      <c r="D309" s="29"/>
      <c r="E309" s="29"/>
      <c r="F309" s="29"/>
      <c r="G309" s="29"/>
      <c r="H309" s="29"/>
      <c r="I309" s="29"/>
    </row>
    <row r="310" spans="2:11" ht="51.75" customHeight="1" x14ac:dyDescent="0.25">
      <c r="B310" s="30" t="s">
        <v>119</v>
      </c>
      <c r="C310" s="30"/>
      <c r="D310" s="30"/>
      <c r="E310" s="30"/>
      <c r="F310" s="30"/>
      <c r="G310" s="30"/>
      <c r="H310" s="30"/>
      <c r="I310" s="30"/>
    </row>
    <row r="312" spans="2:11" x14ac:dyDescent="0.25">
      <c r="B312" s="29" t="s">
        <v>120</v>
      </c>
      <c r="C312" s="29"/>
      <c r="D312" s="29"/>
      <c r="E312" s="29"/>
      <c r="F312" s="29"/>
      <c r="G312" s="29"/>
      <c r="H312" s="29"/>
      <c r="I312" s="29"/>
    </row>
    <row r="313" spans="2:11" x14ac:dyDescent="0.25">
      <c r="B313" s="29" t="s">
        <v>121</v>
      </c>
      <c r="C313" s="29"/>
      <c r="D313" s="29"/>
      <c r="E313" s="29"/>
      <c r="F313" s="29"/>
      <c r="G313" s="29"/>
      <c r="H313" s="29"/>
      <c r="I313" s="29"/>
    </row>
    <row r="314" spans="2:11" x14ac:dyDescent="0.25">
      <c r="B314" s="29" t="s">
        <v>122</v>
      </c>
      <c r="C314" s="29"/>
      <c r="D314" s="29"/>
      <c r="E314" s="29"/>
      <c r="F314" s="29"/>
      <c r="G314" s="29"/>
      <c r="H314" s="29"/>
      <c r="I314" s="29"/>
    </row>
    <row r="315" spans="2:11" x14ac:dyDescent="0.25">
      <c r="B315" s="29" t="s">
        <v>123</v>
      </c>
      <c r="C315" s="29"/>
      <c r="D315" s="29"/>
      <c r="E315" s="29"/>
      <c r="F315" s="29"/>
      <c r="G315" s="29"/>
      <c r="H315" s="29"/>
      <c r="I315" s="29"/>
    </row>
    <row r="317" spans="2:11" x14ac:dyDescent="0.25">
      <c r="B317" s="2"/>
    </row>
    <row r="318" spans="2:11" ht="15.75" x14ac:dyDescent="0.25">
      <c r="B318" s="3"/>
    </row>
    <row r="319" spans="2:11" ht="15.75" x14ac:dyDescent="0.25">
      <c r="B319" s="3" t="s">
        <v>124</v>
      </c>
      <c r="F319" s="6" t="s">
        <v>127</v>
      </c>
      <c r="G319" s="6"/>
      <c r="H319" s="6"/>
      <c r="I319" s="6"/>
      <c r="J319" s="6"/>
      <c r="K319" s="6"/>
    </row>
    <row r="320" spans="2:11" ht="15.75" x14ac:dyDescent="0.25">
      <c r="B320" s="3" t="s">
        <v>125</v>
      </c>
      <c r="K320" s="3"/>
    </row>
    <row r="321" spans="2:11" x14ac:dyDescent="0.25">
      <c r="B321" s="2" t="s">
        <v>126</v>
      </c>
      <c r="F321" s="5" t="s">
        <v>128</v>
      </c>
      <c r="G321" s="5"/>
      <c r="H321" s="5"/>
      <c r="I321" s="5"/>
      <c r="J321" s="5"/>
      <c r="K321" s="5"/>
    </row>
    <row r="323" spans="2:11" x14ac:dyDescent="0.25">
      <c r="B323" s="4"/>
    </row>
  </sheetData>
  <mergeCells count="452">
    <mergeCell ref="B172:I172"/>
    <mergeCell ref="B173:I173"/>
    <mergeCell ref="B302:E303"/>
    <mergeCell ref="F302:G303"/>
    <mergeCell ref="H302:I303"/>
    <mergeCell ref="B304:E305"/>
    <mergeCell ref="F304:G305"/>
    <mergeCell ref="H304:I305"/>
    <mergeCell ref="B306:E307"/>
    <mergeCell ref="F306:G307"/>
    <mergeCell ref="H306:I307"/>
    <mergeCell ref="B294:E295"/>
    <mergeCell ref="F294:G295"/>
    <mergeCell ref="H294:I295"/>
    <mergeCell ref="B300:E301"/>
    <mergeCell ref="F300:G301"/>
    <mergeCell ref="H300:I301"/>
    <mergeCell ref="B288:E289"/>
    <mergeCell ref="F288:G289"/>
    <mergeCell ref="H288:I289"/>
    <mergeCell ref="B290:E291"/>
    <mergeCell ref="B278:E279"/>
    <mergeCell ref="F278:G279"/>
    <mergeCell ref="H278:I279"/>
    <mergeCell ref="B280:E281"/>
    <mergeCell ref="F280:G281"/>
    <mergeCell ref="H280:I281"/>
    <mergeCell ref="F290:G291"/>
    <mergeCell ref="H290:I291"/>
    <mergeCell ref="B292:E293"/>
    <mergeCell ref="F292:G293"/>
    <mergeCell ref="H292:I293"/>
    <mergeCell ref="B282:E283"/>
    <mergeCell ref="F282:G283"/>
    <mergeCell ref="H282:I283"/>
    <mergeCell ref="B284:E285"/>
    <mergeCell ref="F284:G285"/>
    <mergeCell ref="H284:I285"/>
    <mergeCell ref="B286:E287"/>
    <mergeCell ref="F286:G287"/>
    <mergeCell ref="H286:I287"/>
    <mergeCell ref="B272:E273"/>
    <mergeCell ref="F272:G273"/>
    <mergeCell ref="H272:I273"/>
    <mergeCell ref="B274:E275"/>
    <mergeCell ref="F274:G275"/>
    <mergeCell ref="H274:I275"/>
    <mergeCell ref="B276:E277"/>
    <mergeCell ref="F276:G277"/>
    <mergeCell ref="H276:I277"/>
    <mergeCell ref="B266:E267"/>
    <mergeCell ref="F266:G267"/>
    <mergeCell ref="H266:I267"/>
    <mergeCell ref="B268:E269"/>
    <mergeCell ref="F268:G269"/>
    <mergeCell ref="H268:I269"/>
    <mergeCell ref="B270:E271"/>
    <mergeCell ref="F270:G271"/>
    <mergeCell ref="H270:I271"/>
    <mergeCell ref="B260:E261"/>
    <mergeCell ref="F260:G261"/>
    <mergeCell ref="H260:I261"/>
    <mergeCell ref="B262:E263"/>
    <mergeCell ref="F262:G263"/>
    <mergeCell ref="H262:I263"/>
    <mergeCell ref="B264:E265"/>
    <mergeCell ref="F264:G265"/>
    <mergeCell ref="H264:I265"/>
    <mergeCell ref="B254:E255"/>
    <mergeCell ref="F254:G255"/>
    <mergeCell ref="H254:I255"/>
    <mergeCell ref="B256:E257"/>
    <mergeCell ref="F256:G257"/>
    <mergeCell ref="H256:I257"/>
    <mergeCell ref="B258:E259"/>
    <mergeCell ref="F258:G259"/>
    <mergeCell ref="H258:I259"/>
    <mergeCell ref="B250:E251"/>
    <mergeCell ref="F250:G251"/>
    <mergeCell ref="H250:I251"/>
    <mergeCell ref="B252:E253"/>
    <mergeCell ref="F252:G253"/>
    <mergeCell ref="H252:I253"/>
    <mergeCell ref="B244:E245"/>
    <mergeCell ref="F244:G245"/>
    <mergeCell ref="H244:I245"/>
    <mergeCell ref="B248:E249"/>
    <mergeCell ref="F248:G249"/>
    <mergeCell ref="H248:I249"/>
    <mergeCell ref="B246:E247"/>
    <mergeCell ref="F246:G247"/>
    <mergeCell ref="H246:I247"/>
    <mergeCell ref="B238:E239"/>
    <mergeCell ref="F238:G239"/>
    <mergeCell ref="H238:I239"/>
    <mergeCell ref="B240:E241"/>
    <mergeCell ref="F240:G241"/>
    <mergeCell ref="H240:I241"/>
    <mergeCell ref="B242:E243"/>
    <mergeCell ref="F242:G243"/>
    <mergeCell ref="H242:I243"/>
    <mergeCell ref="B232:E233"/>
    <mergeCell ref="F232:G233"/>
    <mergeCell ref="H232:I233"/>
    <mergeCell ref="B234:E235"/>
    <mergeCell ref="F234:G235"/>
    <mergeCell ref="H234:I235"/>
    <mergeCell ref="B236:E237"/>
    <mergeCell ref="F236:G237"/>
    <mergeCell ref="H236:I237"/>
    <mergeCell ref="B226:E227"/>
    <mergeCell ref="F226:G227"/>
    <mergeCell ref="H226:I227"/>
    <mergeCell ref="B228:E229"/>
    <mergeCell ref="F228:G229"/>
    <mergeCell ref="H228:I229"/>
    <mergeCell ref="B230:E231"/>
    <mergeCell ref="F230:G231"/>
    <mergeCell ref="H230:I231"/>
    <mergeCell ref="B222:E223"/>
    <mergeCell ref="F222:G223"/>
    <mergeCell ref="H222:I223"/>
    <mergeCell ref="B224:E225"/>
    <mergeCell ref="F224:G225"/>
    <mergeCell ref="H224:I225"/>
    <mergeCell ref="B216:E217"/>
    <mergeCell ref="F216:G217"/>
    <mergeCell ref="H216:I217"/>
    <mergeCell ref="B218:E219"/>
    <mergeCell ref="F218:G219"/>
    <mergeCell ref="H218:I219"/>
    <mergeCell ref="B220:E221"/>
    <mergeCell ref="F220:G221"/>
    <mergeCell ref="H220:I221"/>
    <mergeCell ref="B210:E211"/>
    <mergeCell ref="F210:G211"/>
    <mergeCell ref="H210:I211"/>
    <mergeCell ref="B212:E213"/>
    <mergeCell ref="F212:G213"/>
    <mergeCell ref="H212:I213"/>
    <mergeCell ref="B214:E215"/>
    <mergeCell ref="F214:G215"/>
    <mergeCell ref="H214:I215"/>
    <mergeCell ref="B198:E199"/>
    <mergeCell ref="F198:G199"/>
    <mergeCell ref="H198:I199"/>
    <mergeCell ref="B206:E207"/>
    <mergeCell ref="F206:G207"/>
    <mergeCell ref="H206:I207"/>
    <mergeCell ref="B208:E209"/>
    <mergeCell ref="F208:G209"/>
    <mergeCell ref="H208:I209"/>
    <mergeCell ref="B200:E201"/>
    <mergeCell ref="F200:G201"/>
    <mergeCell ref="H200:I201"/>
    <mergeCell ref="B202:E203"/>
    <mergeCell ref="F202:G203"/>
    <mergeCell ref="H202:I203"/>
    <mergeCell ref="B204:E205"/>
    <mergeCell ref="F204:G205"/>
    <mergeCell ref="H204:I205"/>
    <mergeCell ref="B192:E193"/>
    <mergeCell ref="F192:G193"/>
    <mergeCell ref="H192:I193"/>
    <mergeCell ref="B194:E195"/>
    <mergeCell ref="F194:G195"/>
    <mergeCell ref="H194:I195"/>
    <mergeCell ref="B196:E197"/>
    <mergeCell ref="F196:G197"/>
    <mergeCell ref="H196:I197"/>
    <mergeCell ref="B186:E187"/>
    <mergeCell ref="F186:G187"/>
    <mergeCell ref="H186:I187"/>
    <mergeCell ref="B188:E189"/>
    <mergeCell ref="F188:G189"/>
    <mergeCell ref="H188:I189"/>
    <mergeCell ref="B190:E191"/>
    <mergeCell ref="F190:G191"/>
    <mergeCell ref="H190:I191"/>
    <mergeCell ref="B180:E181"/>
    <mergeCell ref="F180:G181"/>
    <mergeCell ref="H180:I181"/>
    <mergeCell ref="B182:E183"/>
    <mergeCell ref="F182:G183"/>
    <mergeCell ref="H182:I183"/>
    <mergeCell ref="B184:E185"/>
    <mergeCell ref="F184:G185"/>
    <mergeCell ref="H184:I185"/>
    <mergeCell ref="B174:E175"/>
    <mergeCell ref="F174:G175"/>
    <mergeCell ref="H174:I175"/>
    <mergeCell ref="B176:E177"/>
    <mergeCell ref="F176:G177"/>
    <mergeCell ref="H176:I177"/>
    <mergeCell ref="B178:E179"/>
    <mergeCell ref="F178:G179"/>
    <mergeCell ref="H178:I179"/>
    <mergeCell ref="B54:E55"/>
    <mergeCell ref="B56:E57"/>
    <mergeCell ref="F56:G57"/>
    <mergeCell ref="F54:G55"/>
    <mergeCell ref="B48:E49"/>
    <mergeCell ref="F48:G49"/>
    <mergeCell ref="B50:E51"/>
    <mergeCell ref="F50:G51"/>
    <mergeCell ref="B52:E53"/>
    <mergeCell ref="F52:G53"/>
    <mergeCell ref="B18:E19"/>
    <mergeCell ref="F18:G19"/>
    <mergeCell ref="B20:E21"/>
    <mergeCell ref="F20:G21"/>
    <mergeCell ref="B22:E23"/>
    <mergeCell ref="F22:G23"/>
    <mergeCell ref="B16:E17"/>
    <mergeCell ref="F16:G17"/>
    <mergeCell ref="H15:I15"/>
    <mergeCell ref="H16:I17"/>
    <mergeCell ref="B15:E15"/>
    <mergeCell ref="F15:G15"/>
    <mergeCell ref="B30:E31"/>
    <mergeCell ref="F30:G31"/>
    <mergeCell ref="B32:E33"/>
    <mergeCell ref="F32:G33"/>
    <mergeCell ref="B34:E35"/>
    <mergeCell ref="F34:G35"/>
    <mergeCell ref="B24:E25"/>
    <mergeCell ref="F24:G25"/>
    <mergeCell ref="B26:E27"/>
    <mergeCell ref="F26:G27"/>
    <mergeCell ref="B28:E29"/>
    <mergeCell ref="F28:G29"/>
    <mergeCell ref="B42:E43"/>
    <mergeCell ref="F42:G43"/>
    <mergeCell ref="B44:E45"/>
    <mergeCell ref="F44:G45"/>
    <mergeCell ref="B46:E47"/>
    <mergeCell ref="F46:G47"/>
    <mergeCell ref="B36:E37"/>
    <mergeCell ref="F36:G37"/>
    <mergeCell ref="B38:E39"/>
    <mergeCell ref="F38:G39"/>
    <mergeCell ref="B40:E41"/>
    <mergeCell ref="F40:G41"/>
    <mergeCell ref="B64:E65"/>
    <mergeCell ref="F64:G65"/>
    <mergeCell ref="B66:E67"/>
    <mergeCell ref="F66:G67"/>
    <mergeCell ref="B68:E69"/>
    <mergeCell ref="F68:G69"/>
    <mergeCell ref="B58:E59"/>
    <mergeCell ref="F58:G59"/>
    <mergeCell ref="F60:G61"/>
    <mergeCell ref="B60:E61"/>
    <mergeCell ref="B62:E63"/>
    <mergeCell ref="F62:G63"/>
    <mergeCell ref="B98:E99"/>
    <mergeCell ref="F98:G99"/>
    <mergeCell ref="B70:E71"/>
    <mergeCell ref="F70:G71"/>
    <mergeCell ref="B72:E73"/>
    <mergeCell ref="F72:G73"/>
    <mergeCell ref="B74:E75"/>
    <mergeCell ref="F74:G75"/>
    <mergeCell ref="B86:E87"/>
    <mergeCell ref="F86:G87"/>
    <mergeCell ref="B88:E89"/>
    <mergeCell ref="F88:G89"/>
    <mergeCell ref="B78:E79"/>
    <mergeCell ref="F78:G79"/>
    <mergeCell ref="B76:E77"/>
    <mergeCell ref="F76:G77"/>
    <mergeCell ref="B92:E93"/>
    <mergeCell ref="F92:G93"/>
    <mergeCell ref="B94:E95"/>
    <mergeCell ref="F94:G95"/>
    <mergeCell ref="B96:E97"/>
    <mergeCell ref="F96:G97"/>
    <mergeCell ref="B90:E91"/>
    <mergeCell ref="F90:G91"/>
    <mergeCell ref="B80:E81"/>
    <mergeCell ref="F80:G81"/>
    <mergeCell ref="B82:E83"/>
    <mergeCell ref="F82:G83"/>
    <mergeCell ref="B84:E85"/>
    <mergeCell ref="F84:G85"/>
    <mergeCell ref="B104:E105"/>
    <mergeCell ref="F104:G105"/>
    <mergeCell ref="B106:E107"/>
    <mergeCell ref="F106:G107"/>
    <mergeCell ref="B108:E109"/>
    <mergeCell ref="F108:G109"/>
    <mergeCell ref="B100:E101"/>
    <mergeCell ref="F100:G101"/>
    <mergeCell ref="B102:E103"/>
    <mergeCell ref="F102:G103"/>
    <mergeCell ref="B116:E117"/>
    <mergeCell ref="F116:G117"/>
    <mergeCell ref="B118:E119"/>
    <mergeCell ref="F118:G119"/>
    <mergeCell ref="B120:E121"/>
    <mergeCell ref="F120:G121"/>
    <mergeCell ref="B110:E111"/>
    <mergeCell ref="F110:G111"/>
    <mergeCell ref="B112:E113"/>
    <mergeCell ref="F112:G113"/>
    <mergeCell ref="B114:E115"/>
    <mergeCell ref="F114:G115"/>
    <mergeCell ref="B128:E129"/>
    <mergeCell ref="F128:G129"/>
    <mergeCell ref="B130:E131"/>
    <mergeCell ref="F130:G131"/>
    <mergeCell ref="B122:E123"/>
    <mergeCell ref="F122:G123"/>
    <mergeCell ref="B124:E125"/>
    <mergeCell ref="F124:G125"/>
    <mergeCell ref="B126:E127"/>
    <mergeCell ref="F126:G127"/>
    <mergeCell ref="B138:E139"/>
    <mergeCell ref="F138:G139"/>
    <mergeCell ref="B140:E141"/>
    <mergeCell ref="F140:G141"/>
    <mergeCell ref="B142:E143"/>
    <mergeCell ref="F142:G143"/>
    <mergeCell ref="B132:E133"/>
    <mergeCell ref="F132:G133"/>
    <mergeCell ref="B134:E135"/>
    <mergeCell ref="F134:G135"/>
    <mergeCell ref="B136:E137"/>
    <mergeCell ref="F136:G137"/>
    <mergeCell ref="B150:E151"/>
    <mergeCell ref="F150:G151"/>
    <mergeCell ref="B152:E153"/>
    <mergeCell ref="F152:G153"/>
    <mergeCell ref="B154:E155"/>
    <mergeCell ref="F154:G155"/>
    <mergeCell ref="B144:E145"/>
    <mergeCell ref="F144:G145"/>
    <mergeCell ref="B146:E147"/>
    <mergeCell ref="F146:G147"/>
    <mergeCell ref="B148:E149"/>
    <mergeCell ref="F148:G149"/>
    <mergeCell ref="F164:G165"/>
    <mergeCell ref="B166:E167"/>
    <mergeCell ref="F166:G167"/>
    <mergeCell ref="B156:E157"/>
    <mergeCell ref="F156:G157"/>
    <mergeCell ref="F158:G159"/>
    <mergeCell ref="B158:E159"/>
    <mergeCell ref="F160:G161"/>
    <mergeCell ref="B160:E161"/>
    <mergeCell ref="H46:I47"/>
    <mergeCell ref="H48:I49"/>
    <mergeCell ref="H50:I51"/>
    <mergeCell ref="H52:I53"/>
    <mergeCell ref="H54:I55"/>
    <mergeCell ref="B168:E169"/>
    <mergeCell ref="F168:G169"/>
    <mergeCell ref="H18:I19"/>
    <mergeCell ref="H20:I21"/>
    <mergeCell ref="H22:I23"/>
    <mergeCell ref="H24:I25"/>
    <mergeCell ref="H26:I27"/>
    <mergeCell ref="H28:I29"/>
    <mergeCell ref="H30:I31"/>
    <mergeCell ref="H32:I33"/>
    <mergeCell ref="H34:I35"/>
    <mergeCell ref="H36:I37"/>
    <mergeCell ref="H38:I39"/>
    <mergeCell ref="H40:I41"/>
    <mergeCell ref="H42:I43"/>
    <mergeCell ref="H44:I45"/>
    <mergeCell ref="B162:E163"/>
    <mergeCell ref="F162:G163"/>
    <mergeCell ref="B164:E165"/>
    <mergeCell ref="H92:I93"/>
    <mergeCell ref="H94:I95"/>
    <mergeCell ref="H96:I97"/>
    <mergeCell ref="H98:I99"/>
    <mergeCell ref="H82:I83"/>
    <mergeCell ref="H84:I85"/>
    <mergeCell ref="H86:I87"/>
    <mergeCell ref="H88:I89"/>
    <mergeCell ref="H56:I57"/>
    <mergeCell ref="H58:I59"/>
    <mergeCell ref="H60:I61"/>
    <mergeCell ref="H62:I63"/>
    <mergeCell ref="H64:I65"/>
    <mergeCell ref="H80:I81"/>
    <mergeCell ref="H68:I69"/>
    <mergeCell ref="H70:I71"/>
    <mergeCell ref="H66:I67"/>
    <mergeCell ref="H78:I79"/>
    <mergeCell ref="H76:I77"/>
    <mergeCell ref="H74:I75"/>
    <mergeCell ref="H72:I73"/>
    <mergeCell ref="B3:I3"/>
    <mergeCell ref="A2:I2"/>
    <mergeCell ref="B5:I5"/>
    <mergeCell ref="B6:I6"/>
    <mergeCell ref="B9:I9"/>
    <mergeCell ref="B10:I10"/>
    <mergeCell ref="H160:I161"/>
    <mergeCell ref="H162:I163"/>
    <mergeCell ref="H164:I165"/>
    <mergeCell ref="H150:I151"/>
    <mergeCell ref="H152:I153"/>
    <mergeCell ref="H154:I155"/>
    <mergeCell ref="H156:I157"/>
    <mergeCell ref="H158:I159"/>
    <mergeCell ref="H140:I141"/>
    <mergeCell ref="H142:I143"/>
    <mergeCell ref="H144:I145"/>
    <mergeCell ref="H146:I147"/>
    <mergeCell ref="H148:I149"/>
    <mergeCell ref="H130:I131"/>
    <mergeCell ref="H132:I133"/>
    <mergeCell ref="H134:I135"/>
    <mergeCell ref="H136:I137"/>
    <mergeCell ref="H138:I139"/>
    <mergeCell ref="B313:I313"/>
    <mergeCell ref="B314:I314"/>
    <mergeCell ref="B315:I315"/>
    <mergeCell ref="B11:I11"/>
    <mergeCell ref="B12:I12"/>
    <mergeCell ref="B13:I13"/>
    <mergeCell ref="H166:I167"/>
    <mergeCell ref="H168:I169"/>
    <mergeCell ref="H120:I121"/>
    <mergeCell ref="H122:I123"/>
    <mergeCell ref="H124:I125"/>
    <mergeCell ref="H126:I127"/>
    <mergeCell ref="H128:I129"/>
    <mergeCell ref="H110:I111"/>
    <mergeCell ref="H112:I113"/>
    <mergeCell ref="H114:I115"/>
    <mergeCell ref="H116:I117"/>
    <mergeCell ref="H118:I119"/>
    <mergeCell ref="H100:I101"/>
    <mergeCell ref="H102:I103"/>
    <mergeCell ref="H104:I105"/>
    <mergeCell ref="H106:I107"/>
    <mergeCell ref="H108:I109"/>
    <mergeCell ref="H90:I91"/>
    <mergeCell ref="B296:E297"/>
    <mergeCell ref="F296:G297"/>
    <mergeCell ref="H296:I297"/>
    <mergeCell ref="B298:E299"/>
    <mergeCell ref="F298:G299"/>
    <mergeCell ref="H298:I299"/>
    <mergeCell ref="B309:I309"/>
    <mergeCell ref="B310:I310"/>
    <mergeCell ref="B312:I312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Damir Kusar</cp:lastModifiedBy>
  <cp:lastPrinted>2016-05-05T09:56:02Z</cp:lastPrinted>
  <dcterms:created xsi:type="dcterms:W3CDTF">2016-03-21T13:34:50Z</dcterms:created>
  <dcterms:modified xsi:type="dcterms:W3CDTF">2016-05-05T09:56:04Z</dcterms:modified>
</cp:coreProperties>
</file>