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\Desktop\KCIG\31.12.2015\"/>
    </mc:Choice>
  </mc:AlternateContent>
  <workbookProtection workbookPassword="B702" lockStructure="1"/>
  <bookViews>
    <workbookView xWindow="4890" yWindow="-60" windowWidth="12300" windowHeight="7365" activeTab="1"/>
  </bookViews>
  <sheets>
    <sheet name="Str. 1" sheetId="19" r:id="rId1"/>
    <sheet name="Str. 2" sheetId="20" r:id="rId2"/>
    <sheet name="Str. 3" sheetId="22" r:id="rId3"/>
    <sheet name="Str. 4" sheetId="21" r:id="rId4"/>
    <sheet name="uputa" sheetId="11" r:id="rId5"/>
    <sheet name="podaci" sheetId="23" state="hidden" r:id="rId6"/>
  </sheets>
  <definedNames>
    <definedName name="_xlnm.Print_Area" localSheetId="0">'Str. 1'!$B$2:$I$34</definedName>
    <definedName name="_xlnm.Print_Area" localSheetId="1">'Str. 2'!$B$2:$G$33</definedName>
    <definedName name="_xlnm.Print_Area" localSheetId="2">'Str. 3'!$B$2:$G$29</definedName>
    <definedName name="_xlnm.Print_Area" localSheetId="3">'Str. 4'!$B$2:$G$32</definedName>
    <definedName name="_xlnm.Print_Area" localSheetId="4">uputa!$B$2:$K$26</definedName>
    <definedName name="Upis1">'Str. 1'!$C$5:$E$5,'Str. 1'!$C$7:$E$7,'Str. 1'!$E$11,'Str. 1'!$G$11:$H$11,'Str. 1'!$B$16:$G$17,'Str. 1'!$H$16:$I$16,'Str. 1'!$C$18:$I$20,'Str. 1'!$D$21:$I$21,'Str. 1'!$B$22:$I$23,'Str. 1'!$D$24:$I$24,'Str. 1'!$B$25:$I$26,'Str. 1'!$I$28,'Str. 1'!$B$29:$I$29</definedName>
    <definedName name="Upis2">'Str. 2'!$G$7:$G$8,'Str. 2'!$G$12:$G$32</definedName>
    <definedName name="Upis3">'Str. 3'!$G$3:$G$9,'Str. 3'!$G$11:$G$12,'Str. 3'!$G$16,'Str. 3'!$G$20,'Str. 3'!$G$28:$G$28</definedName>
    <definedName name="Upis4">'Str. 4'!#REF!,'Str. 4'!$G$3:$G$5,'Str. 4'!$G$7:$G$10,'Str. 4'!$G$12:$G$15,'Str. 4'!$G$20,'Str. 4'!$G$22,'Str. 4'!$F$25,'Str. 4'!$D$28</definedName>
  </definedNames>
  <calcPr calcId="152511"/>
</workbook>
</file>

<file path=xl/calcChain.xml><?xml version="1.0" encoding="utf-8"?>
<calcChain xmlns="http://schemas.openxmlformats.org/spreadsheetml/2006/main">
  <c r="G10" i="22" l="1"/>
  <c r="G13" i="22" s="1"/>
  <c r="J9" i="22" s="1"/>
  <c r="G9" i="20"/>
  <c r="J6" i="22" s="1"/>
  <c r="J12" i="22"/>
  <c r="G10" i="20"/>
  <c r="J7" i="22" s="1"/>
  <c r="G6" i="21"/>
  <c r="G11" i="21"/>
  <c r="G16" i="21" s="1"/>
  <c r="G2" i="21"/>
  <c r="G27" i="22"/>
  <c r="G17" i="21" s="1"/>
  <c r="G33" i="20"/>
  <c r="J8" i="22" s="1"/>
  <c r="B2" i="23"/>
  <c r="B3" i="23"/>
  <c r="B4" i="23" s="1"/>
  <c r="B5" i="23" s="1"/>
  <c r="B6" i="23" s="1"/>
  <c r="B7" i="23" s="1"/>
  <c r="B8" i="23" s="1"/>
  <c r="B9" i="23" s="1"/>
  <c r="B10" i="23" s="1"/>
  <c r="B11" i="23" s="1"/>
  <c r="B12" i="23" s="1"/>
  <c r="B13" i="23" s="1"/>
  <c r="J10" i="22" l="1"/>
  <c r="I13" i="22" s="1"/>
  <c r="G19" i="22" s="1"/>
  <c r="J11" i="22"/>
  <c r="J13" i="22"/>
  <c r="G21" i="22" l="1"/>
  <c r="I16" i="22" s="1"/>
  <c r="G15" i="22"/>
  <c r="G17" i="22" s="1"/>
  <c r="G23" i="22" l="1"/>
  <c r="G24" i="22" s="1"/>
  <c r="I20" i="22"/>
  <c r="G25" i="21"/>
  <c r="G25" i="22" l="1"/>
  <c r="G19" i="21" s="1"/>
  <c r="G21" i="21" s="1"/>
  <c r="G24" i="21" s="1"/>
  <c r="G23" i="21" l="1"/>
</calcChain>
</file>

<file path=xl/sharedStrings.xml><?xml version="1.0" encoding="utf-8"?>
<sst xmlns="http://schemas.openxmlformats.org/spreadsheetml/2006/main" count="230" uniqueCount="219">
  <si>
    <t>R. br.</t>
  </si>
  <si>
    <t>1.</t>
  </si>
  <si>
    <t>2.</t>
  </si>
  <si>
    <t>3.</t>
  </si>
  <si>
    <t>4.</t>
  </si>
  <si>
    <t>5.</t>
  </si>
  <si>
    <t>6.</t>
  </si>
  <si>
    <t>7.</t>
  </si>
  <si>
    <t>8.</t>
  </si>
  <si>
    <t>do</t>
  </si>
  <si>
    <t>OIB</t>
  </si>
  <si>
    <t>9.</t>
  </si>
  <si>
    <t>UPUTA ZA POPUNJAVANJE OBRASCA</t>
  </si>
  <si>
    <t>Ostala polja nije moguće mijenjati i izračunavaju se automatski</t>
  </si>
  <si>
    <t>Polja koja popunjava korisnik su označena svijetlo zelenom bojom</t>
  </si>
  <si>
    <t>VAŽNO</t>
  </si>
  <si>
    <t>Izračun je isključivo informativan</t>
  </si>
  <si>
    <t>RRiF-plus ne snosi odgovornost za eventualne pogreške u izračunu, kao ni posljedice korištenja</t>
  </si>
  <si>
    <t>ovog obrasca</t>
  </si>
  <si>
    <t>Dobar savjet zlata vrijedi</t>
  </si>
  <si>
    <t>www.rrif.hr</t>
  </si>
  <si>
    <t>Ako već niste naš pretplatnik do časopisa ćete najlakše doći pozivom naše pretplate na broj</t>
  </si>
  <si>
    <t xml:space="preserve">telefona 01/4699-760, ili posjetom Internet  stranice </t>
  </si>
  <si>
    <t>www.rrif.hr/pretplata.html</t>
  </si>
  <si>
    <t xml:space="preserve">  Opis</t>
  </si>
  <si>
    <t xml:space="preserve">Svota  </t>
  </si>
  <si>
    <t xml:space="preserve">  I. DOBIT/GUBITAK IZ RAČUNA DOBITI I GUBITKA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</si>
  <si>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</si>
  <si>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</si>
  <si>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</si>
  <si>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</si>
  <si>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</si>
  <si>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</si>
  <si>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</si>
  <si>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</si>
  <si>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</si>
  <si>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</si>
  <si>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</si>
  <si>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</si>
  <si>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</si>
  <si>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</si>
  <si>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</si>
  <si>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</si>
  <si>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</si>
  <si>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 xml:space="preserve">  UKUPNI RASHODI</t>
  </si>
  <si>
    <t xml:space="preserve">  UKUPNI PRIHODI</t>
  </si>
  <si>
    <t xml:space="preserve">  DOBIT (r. br. 1. - r. br. 2.)</t>
  </si>
  <si>
    <t xml:space="preserve">  GUBITAK (r. br. 2. - r. br. 1.)</t>
  </si>
  <si>
    <t xml:space="preserve">  II. POVEĆANJE DOBITI/SMANJENJE GUBITKA</t>
  </si>
  <si>
    <t xml:space="preserve">  Amortizacija (čl. 12. st. 13., 16., 17., 18. i 19. Zakona)</t>
  </si>
  <si>
    <t xml:space="preserve">  70% troškova reprezentacije (čl. 7. st. 1. t. 3. Zakona)</t>
  </si>
  <si>
    <t xml:space="preserve">  30% troškova za osobni prijevoz (čl. 7. st. 1. t. 4. Zakona)</t>
  </si>
  <si>
    <t xml:space="preserve">   Manjkovi na imovini iznad visine utvrđene odlukom Hrvatske gospodarske                           .  komore, odnosno Hrvatske obrtničke komore (čl. 7. st. 1. t. 5. Zakona)</t>
  </si>
  <si>
    <t xml:space="preserve">  Rashodi utvrđeni u postupku nadzora (čl. 7. Zakona)</t>
  </si>
  <si>
    <t xml:space="preserve">  Troškovi prisilne naplate poreza i drugih davanja (čl. 7. st. 1. t. 6. Zakona)</t>
  </si>
  <si>
    <t xml:space="preserve">  Troškovi kazni za prekršaje i prijestupe (čl. 7. st. 1. t. 7. Zakona)</t>
  </si>
  <si>
    <t xml:space="preserve">  Zatezne kamate između povezanih osoba (čl. 7. st. 1. t. 8. Zakona)</t>
  </si>
  <si>
    <t xml:space="preserve">  Povlastice i drugi oblici imovinskih koristi (čl. 7. st. 1. t. 9. Zakona)</t>
  </si>
  <si>
    <t xml:space="preserve">  Rashodi darovanja iznad propisanih svota (čl. 7. st. 1. t. 10. Zakona)</t>
  </si>
  <si>
    <t xml:space="preserve">  Kamate na zajmove dioničara i članova društva (čl. 8. Zakona)</t>
  </si>
  <si>
    <t xml:space="preserve">  Kamate između povezanih osoba (čl. 14. Zakona)</t>
  </si>
  <si>
    <t xml:space="preserve">  Rashodi od nerealiziranih gubitaka (čl. 7. st. 1. t. 1. Zakona)</t>
  </si>
  <si>
    <t xml:space="preserve">  Amortizacija iznad propisanih stopa (čl. 12. st. 5. i 6. Zakona)</t>
  </si>
  <si>
    <t xml:space="preserve">   Iznos povećanja porezne osnovice zbog promjene metode utvrđivanja porezne                     .  osnovice (čl. 16. Zakona)</t>
  </si>
  <si>
    <t xml:space="preserve">  Vrijednosno usklađenje i otpis potraživanja (čl. 9. Zakona)</t>
  </si>
  <si>
    <t xml:space="preserve">  Vrijednosno usklađenje zaliha (čl. 10. Zakona)</t>
  </si>
  <si>
    <t xml:space="preserve">  Vrijednosno usklađenje financijske imovine (čl. 10. Zakona)</t>
  </si>
  <si>
    <t xml:space="preserve">  Troškovi rezerviranja (čl. 11. Zakona)</t>
  </si>
  <si>
    <t xml:space="preserve">   Povećanje porezne osnovice za sve druge rashode (čl. 7. st. 1. t. 13. Zakona) i          .  ostala povećanja</t>
  </si>
  <si>
    <t xml:space="preserve">  UKUPNA POVEĆANJA DOBITI/SMANJENJA GUBITKA (red. br. 5. do 25.)</t>
  </si>
  <si>
    <t xml:space="preserve">  III. SMANJENJE DOBITI/POVEĆANJE GUBITKA</t>
  </si>
  <si>
    <t>27.</t>
  </si>
  <si>
    <t>28.</t>
  </si>
  <si>
    <t>29.</t>
  </si>
  <si>
    <t>30.</t>
  </si>
  <si>
    <t>31.</t>
  </si>
  <si>
    <t>32.</t>
  </si>
  <si>
    <t>33.</t>
  </si>
  <si>
    <t>34.</t>
  </si>
  <si>
    <t>34.1.</t>
  </si>
  <si>
    <t>34.2.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</si>
  <si>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</si>
  <si>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</si>
  <si>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</si>
  <si>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</si>
  <si>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</si>
  <si>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</si>
  <si>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</si>
  <si>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</si>
  <si>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</si>
  <si>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</si>
  <si>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</si>
  <si>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</si>
  <si>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  Prihodi od dividendi i udjela u dobiti (čl. 6. st. 1. t. 1. Zakona)</t>
  </si>
  <si>
    <t xml:space="preserve">  Prihodi od naplaćenih otpisanih potraživanja (čl. 6. st. 1. t. 3. Zakona)</t>
  </si>
  <si>
    <t xml:space="preserve">  Smanjenje dobiti za ostale prihode</t>
  </si>
  <si>
    <t xml:space="preserve">  Trošak amortizacije koji ranije nije bio priznat (čl. 6. st. 1. t. 4. Zakona)</t>
  </si>
  <si>
    <t xml:space="preserve">  Državna potpora za obrazovanje i izobrazbu (čl. 14. Pravilnika)</t>
  </si>
  <si>
    <t xml:space="preserve">  Državna potpora za istraživačko razvojne projekte (čl. 15. Pravilnika)</t>
  </si>
  <si>
    <t xml:space="preserve">  UKUPNA SMANJENJA DOBITI/POVEĆANJA GUBITKA (r. br. 27. do 34.)</t>
  </si>
  <si>
    <t xml:space="preserve">  IV. POREZNA OSNOVICA</t>
  </si>
  <si>
    <t xml:space="preserve">  Preneseni porezni gubitak (čl. 17. Zakona)</t>
  </si>
  <si>
    <t xml:space="preserve">  Porezna osnovica (r. br. 36. - r. br. 37.)</t>
  </si>
  <si>
    <t xml:space="preserve">  V. POREZNI GUBITAK</t>
  </si>
  <si>
    <t xml:space="preserve">  Porezni gubitak za prijenos (r. br. 39. - r. br. 40.)</t>
  </si>
  <si>
    <t xml:space="preserve">  VI. POREZNA OBVEZA</t>
  </si>
  <si>
    <t xml:space="preserve">  Porezna osnovica (r. br. 38.)</t>
  </si>
  <si>
    <t xml:space="preserve">  Porezna stopa (čl. 28. Zakona)</t>
  </si>
  <si>
    <t xml:space="preserve">  Porezna obveza (r. br. 42. x r. br. 43.)</t>
  </si>
  <si>
    <t xml:space="preserve">  VII. POREZNE OLAKŠICE, OSLOBOĐENJA I POTICAJI</t>
  </si>
  <si>
    <t>47.</t>
  </si>
  <si>
    <t>48.</t>
  </si>
  <si>
    <t>48.1.</t>
  </si>
  <si>
    <t>48.2.</t>
  </si>
  <si>
    <t>48.3.</t>
  </si>
  <si>
    <t>49.</t>
  </si>
  <si>
    <t>49.1.</t>
  </si>
  <si>
    <t>49.2.</t>
  </si>
  <si>
    <t>49.3</t>
  </si>
  <si>
    <t>49.4</t>
  </si>
  <si>
    <t>50.</t>
  </si>
  <si>
    <t>50.1.</t>
  </si>
  <si>
    <t>50.2</t>
  </si>
  <si>
    <t>50.3</t>
  </si>
  <si>
    <t>50.4</t>
  </si>
  <si>
    <t>51.</t>
  </si>
  <si>
    <t>53.</t>
  </si>
  <si>
    <t>54.</t>
  </si>
  <si>
    <t>55.</t>
  </si>
  <si>
    <t>56.</t>
  </si>
  <si>
    <t>57.</t>
  </si>
  <si>
    <t>58.</t>
  </si>
  <si>
    <t>59.</t>
  </si>
  <si>
    <t xml:space="preserve">  Iznos olakšice za korisnike slobodne zone (čl. 43. Pravilnika)</t>
  </si>
  <si>
    <t xml:space="preserve">  Olakšice za korisnike slobodne zone (čl. 43. Pravilnika)</t>
  </si>
  <si>
    <t xml:space="preserve">  VIII. POREZNA OBVEZA NAKON ODBITKA OLAKŠICA, OSLOBOĐENJA I POTICAJA</t>
  </si>
  <si>
    <t xml:space="preserve">  Uračunavanje poreza plaćenog u inozemstvu (čl. 30. Zakona)</t>
  </si>
  <si>
    <t xml:space="preserve">  Porezna obveza (r. br. 44. - r. br. 52.)</t>
  </si>
  <si>
    <t xml:space="preserve">  Porezna obveza (r. br. 53. - r. br. 54.)</t>
  </si>
  <si>
    <t xml:space="preserve">  Uplaćeni predujmovi</t>
  </si>
  <si>
    <t xml:space="preserve">  Razlika za uplatu (r. br. 55. - r. br. 56.)</t>
  </si>
  <si>
    <t xml:space="preserve">  Razlika za povrat (r. br. 56. - r. br. 55.)</t>
  </si>
  <si>
    <t>ZA ISTINITOST I VJERODOSTOJNOST PODATAKA JAMČIM VLASTITIM POTPISOM</t>
  </si>
  <si>
    <t>(Porezni obveznik/opunomoćenik/ovlašteni porezni savjetnik)</t>
  </si>
  <si>
    <t xml:space="preserve">NADNEVAK: </t>
  </si>
  <si>
    <t xml:space="preserve">  Ova je tiskanica sastavljena na temelju Pravilnika o porezu na dobit (Nar. nov., br. 90/05., 133/07., 156/08., 146/09. i 123/10.)</t>
  </si>
  <si>
    <t xml:space="preserve"> RRiF-plus, 10000 Zagreb, Vlaška 68, tel.: 01/4699-760, faks: 01/4699-766.</t>
  </si>
  <si>
    <t xml:space="preserve"> www.rrif.hr</t>
  </si>
  <si>
    <t xml:space="preserve"> rrif@rrif.hr</t>
  </si>
  <si>
    <t>MINISTARSTVO FINANCIJA</t>
  </si>
  <si>
    <t>POREZNA UPRAVA</t>
  </si>
  <si>
    <t>OBRAZAC PD</t>
  </si>
  <si>
    <t>Područni ured:</t>
  </si>
  <si>
    <t>Ispostava:</t>
  </si>
  <si>
    <t>PRIJAVA POREZA NA DOBIT</t>
  </si>
  <si>
    <t xml:space="preserve">za razdoblje od </t>
  </si>
  <si>
    <t>(dan, mjesec, godina)</t>
  </si>
  <si>
    <t>Naselje:</t>
  </si>
  <si>
    <t>Računi kod banaka (naziv i sjedište):</t>
  </si>
  <si>
    <t>Podaci o poreznom obvezniku</t>
  </si>
  <si>
    <t>Naziv/ime i prezime poreznog obveznika</t>
  </si>
  <si>
    <t>Adresa sjedišta:</t>
  </si>
  <si>
    <t>Ulica i kućni broj:</t>
  </si>
  <si>
    <t>Šifra djelatnosti i naziv djelatnosti:</t>
  </si>
  <si>
    <t>Potvrda primitka prijave</t>
  </si>
  <si>
    <t>(popunjava Porezna uprava)</t>
  </si>
  <si>
    <t>(nadnevak)</t>
  </si>
  <si>
    <t>M.P.</t>
  </si>
  <si>
    <t>(potpis)</t>
  </si>
  <si>
    <t>Ova tablica sadrži četiri lista i na svakom se nalazi jedna stranica PD obrasca</t>
  </si>
  <si>
    <t>u kunama i lipama</t>
  </si>
  <si>
    <t>UTVRĐIVANJE POREZNE OSNOVICE I POREZNE OBVEZE</t>
  </si>
  <si>
    <t>DODATNE UPUTE ZA PODNOŠENJE PRIJAVE POREZA NA DOBITAK</t>
  </si>
  <si>
    <t>Kako sastaviti PD obrazac pretplatnici na Internet izdanje časopisa RRiF mogu vidjeti ovdje:</t>
  </si>
  <si>
    <t>rbr3</t>
  </si>
  <si>
    <t>rbr4</t>
  </si>
  <si>
    <t>rbr26</t>
  </si>
  <si>
    <t>rbr35</t>
  </si>
  <si>
    <t>A</t>
  </si>
  <si>
    <t>B</t>
  </si>
  <si>
    <t>C</t>
  </si>
  <si>
    <t>rbr3+rbr26-rbr35</t>
  </si>
  <si>
    <t>rbr4-rbr26+rbr35</t>
  </si>
  <si>
    <t>rbr37 ili rbr40</t>
  </si>
  <si>
    <t xml:space="preserve">   Povećanje dobiti za ostale prihode i druga povećanja dobiti (čl. 17. st. 5., 6. i 7.        .  Zakona, čl.6. st.7. Zakona i čl.12.a Pravilnika)</t>
  </si>
  <si>
    <t xml:space="preserve">  Reinvestirana dobit (čl. 6. st. 1. t. 6. Zakona i čl. 12.a Pravilnika)</t>
  </si>
  <si>
    <t xml:space="preserve">  Nerealizirani dobici i ostali rashodi ranijih razdoblja (čl. 6 st. 1. t. 2. i st. 2. Zakona)</t>
  </si>
  <si>
    <t xml:space="preserve">  Smanjenje dobiti zbog promjene metode utvrđivanja porezne osnovice                                     .  (čl. 16. Zakona)</t>
  </si>
  <si>
    <t xml:space="preserve">  Olakšice prema čl. 27. Zakona o poticanju investicija i unapređenju investicijskog                                        .  okruženja i čl. 43a. st. 2. Pravilnika (r. br. 50.1. + r. br. 50.2. + r. br. 50.3. + r. br. 50.4.)</t>
  </si>
  <si>
    <t xml:space="preserve">  Iznos olakšice uz primjenu umanjene stope za 50% i/ili stope 10%</t>
  </si>
  <si>
    <t xml:space="preserve">  Iznos olakšice za mikropoduzetnike uz primjenu umanjene stope za 50%</t>
  </si>
  <si>
    <t xml:space="preserve">  Iznos olakšice uz primjenu umanjene stope za 50%</t>
  </si>
  <si>
    <t xml:space="preserve">  Iznos olakšice uz primjenu umanjene stope za 75%</t>
  </si>
  <si>
    <t xml:space="preserve">  Iznos olakšice uz primjenu umanjene stope za 100%</t>
  </si>
  <si>
    <t xml:space="preserve">  Olakšice prema čl. 8. i 9. Zakona o poticanju investicija i unapređenju investicijskog                                        .  okruženja i čl. 43a. st. 1. Pravilnika (r. br. 49.1. + r. br. 49.2. + r. br. 49.3. + r. br. 49.4.)</t>
  </si>
  <si>
    <t xml:space="preserve">  Iznos olakšice uz primjenu umanjene stope za 65% i/ili stope 7%</t>
  </si>
  <si>
    <t xml:space="preserve">  Iznos olakšice uz primjenu umanjene stope za 85% i/ili stope 3%</t>
  </si>
  <si>
    <t xml:space="preserve">  Iznos olakšice uz primjenu umanjene stope za 100% i/ili stope 0%</t>
  </si>
  <si>
    <t xml:space="preserve">  Ukupni iznos poticanja investicija (r. br. 49. + r. br. 50.)</t>
  </si>
  <si>
    <t>Broj zaposlenih na osnovi stvarnih sati rada (cijeli broj) na kraju poreznog razdoblja:</t>
  </si>
  <si>
    <t xml:space="preserve">  Ukupni iznos državnih potpora čl. 6. st. 1. t. 5. Zakona                                                                          .   (r. br. 34.1. do r. br. 34.2.)</t>
  </si>
  <si>
    <t xml:space="preserve">  Olakšice i oslobođenja za porezne obveznike u slobodnim zonama                                                                                                      .  (r. br. 48.1. + r. br. 48.2. + r. br. 48.3.)</t>
  </si>
  <si>
    <t xml:space="preserve">   Predujmovi za sljedeće porezno razdoblje (čl. 47. st. 3. t. 59.                  .  Pravilnika)</t>
  </si>
  <si>
    <t>uputama za ispunjavanje PD obrasca i podnošenje prijave poreza na dobitak (str. 21)</t>
  </si>
  <si>
    <t>RRIF-ov PD OBRAZAC          ZA 2014. GODINU</t>
  </si>
  <si>
    <t xml:space="preserve">   Olakšice i oslobođenja za potpomognuta područja (r. br. 46. + r. br. 47.)</t>
  </si>
  <si>
    <t xml:space="preserve">   Dobit/gubitak nakon povećanja i smanjenja (r. br. 3. + r. br. 26. - r. br. 35.)                               .  ili (r. br. 4. - r. br. 26. + r. br. 35.)</t>
  </si>
  <si>
    <t xml:space="preserve">   Dobit/gubitak nakon povećanja i smanjena (r. br. 3. + r. br. 26. - r. br. 35.)                                .  ili (r. br. 4. - r. br. 26. + r. br. 35.)</t>
  </si>
  <si>
    <t xml:space="preserve">  Olakšice i oslobođenja na području I. skupine i na području Grada                                . Vukovara (čl. 48.a st. 1. Zakona i čl. 42. Pravilnika)</t>
  </si>
  <si>
    <t xml:space="preserve">  Olakšice i oslobođenja na području II. skupine  (čl. 48.a st. 2. Zakona                                                 . i čl. 42. Pravilnika)</t>
  </si>
  <si>
    <t xml:space="preserve">   Ukupno iznos olakšica, oslobođenja i poticaja                                                                                                   .  (r. br. 45. + r. br. 48. + r. br. 51.)</t>
  </si>
  <si>
    <t>http://www.rrif.hr/Godisnji_obracun_poreza_na_dobitak_2014_sastavljan-16033C.pdf</t>
  </si>
  <si>
    <t>U našem časopisu Računovodstvo, revizija i financije broj 1/2015 objavljen je članak s detaljnim</t>
  </si>
  <si>
    <t>31.12.2015.</t>
  </si>
  <si>
    <t>KOMUNALNI CENTAR IVANIĆ-GRAD D.O.O.</t>
  </si>
  <si>
    <t>77038075724</t>
  </si>
  <si>
    <t>MOSLAVAČKA 13</t>
  </si>
  <si>
    <t>IVANIĆ-GRAD</t>
  </si>
  <si>
    <t>HR0424840081105336035 - RBA ZAGREB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</si>
</sst>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.5"/>
      <color theme="1"/>
      <name val="Calibri"/>
      <family val="2"/>
      <charset val="238"/>
      <scheme val="minor"/>
    </font>
    <font>
      <b/>
      <sz val="9.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24"/>
      <color theme="3"/>
      <name val="Arial"/>
      <family val="2"/>
      <charset val="238"/>
    </font>
    <font>
      <i/>
      <u/>
      <sz val="24"/>
      <color theme="3"/>
      <name val="Arial"/>
      <family val="2"/>
      <charset val="238"/>
    </font>
    <font>
      <i/>
      <sz val="24"/>
      <color theme="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FFF7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0" xfId="0" applyNumberFormat="1" applyFont="1" applyAlignment="1" applyProtection="1">
      <alignment horizontal="left" vertical="center" indent="1"/>
      <protection hidden="1"/>
    </xf>
    <xf numFmtId="4" fontId="6" fillId="0" borderId="0" xfId="0" applyNumberFormat="1" applyFont="1" applyAlignment="1" applyProtection="1">
      <alignment horizontal="left" vertical="center" indent="1"/>
      <protection hidden="1"/>
    </xf>
    <xf numFmtId="0" fontId="0" fillId="0" borderId="0" xfId="0" applyProtection="1"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 vertical="top"/>
      <protection hidden="1"/>
    </xf>
    <xf numFmtId="0" fontId="5" fillId="0" borderId="5" xfId="0" applyFont="1" applyBorder="1" applyAlignment="1" applyProtection="1">
      <alignment horizontal="left" vertical="center" indent="1"/>
      <protection hidden="1"/>
    </xf>
    <xf numFmtId="0" fontId="0" fillId="0" borderId="5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0" xfId="0" applyAlignment="1" applyProtection="1">
      <alignment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3" borderId="11" xfId="0" applyFont="1" applyFill="1" applyBorder="1" applyAlignment="1" applyProtection="1">
      <alignment horizontal="center" vertical="center"/>
      <protection hidden="1"/>
    </xf>
    <xf numFmtId="4" fontId="9" fillId="3" borderId="12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4" fontId="9" fillId="3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right"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4" fontId="10" fillId="4" borderId="17" xfId="0" applyNumberFormat="1" applyFont="1" applyFill="1" applyBorder="1" applyAlignment="1" applyProtection="1">
      <alignment horizontal="right" vertical="center"/>
      <protection hidden="1"/>
    </xf>
    <xf numFmtId="4" fontId="9" fillId="3" borderId="18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5" fillId="3" borderId="20" xfId="0" applyFont="1" applyFill="1" applyBorder="1" applyAlignment="1" applyProtection="1">
      <alignment horizontal="center" vertical="center"/>
      <protection hidden="1"/>
    </xf>
    <xf numFmtId="4" fontId="12" fillId="4" borderId="17" xfId="0" applyNumberFormat="1" applyFont="1" applyFill="1" applyBorder="1" applyAlignment="1" applyProtection="1">
      <alignment horizontal="right" vertical="center"/>
      <protection hidden="1"/>
    </xf>
    <xf numFmtId="10" fontId="12" fillId="4" borderId="21" xfId="2" applyNumberFormat="1" applyFont="1" applyFill="1" applyBorder="1" applyAlignment="1" applyProtection="1">
      <alignment horizontal="right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4" fontId="12" fillId="4" borderId="23" xfId="0" applyNumberFormat="1" applyFont="1" applyFill="1" applyBorder="1" applyAlignment="1" applyProtection="1">
      <alignment horizontal="right" vertical="center"/>
      <protection hidden="1"/>
    </xf>
    <xf numFmtId="0" fontId="0" fillId="3" borderId="22" xfId="0" applyFill="1" applyBorder="1" applyAlignment="1" applyProtection="1">
      <alignment horizontal="center" vertical="center"/>
      <protection hidden="1"/>
    </xf>
    <xf numFmtId="4" fontId="12" fillId="3" borderId="24" xfId="0" applyNumberFormat="1" applyFont="1" applyFill="1" applyBorder="1" applyAlignment="1" applyProtection="1">
      <alignment horizontal="right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4" fontId="12" fillId="3" borderId="23" xfId="0" applyNumberFormat="1" applyFont="1" applyFill="1" applyBorder="1" applyAlignment="1" applyProtection="1">
      <alignment horizontal="right" vertical="center"/>
      <protection hidden="1"/>
    </xf>
    <xf numFmtId="4" fontId="12" fillId="4" borderId="24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93" xfId="0" applyFont="1" applyBorder="1" applyAlignment="1" applyProtection="1">
      <alignment vertical="center"/>
      <protection hidden="1"/>
    </xf>
    <xf numFmtId="0" fontId="14" fillId="0" borderId="94" xfId="0" applyFont="1" applyBorder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5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horizontal="right"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0" fontId="3" fillId="0" borderId="0" xfId="1" applyFill="1" applyAlignment="1" applyProtection="1">
      <alignment horizontal="left" vertical="center"/>
      <protection hidden="1"/>
    </xf>
    <xf numFmtId="0" fontId="17" fillId="0" borderId="0" xfId="1" applyFont="1" applyFill="1" applyAlignment="1" applyProtection="1">
      <alignment horizontal="left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4" fontId="9" fillId="4" borderId="23" xfId="0" applyNumberFormat="1" applyFont="1" applyFill="1" applyBorder="1" applyAlignment="1" applyProtection="1">
      <alignment horizontal="right" vertical="center"/>
      <protection hidden="1"/>
    </xf>
    <xf numFmtId="4" fontId="18" fillId="4" borderId="17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4" fontId="4" fillId="0" borderId="0" xfId="0" applyNumberFormat="1" applyFont="1" applyAlignment="1" applyProtection="1">
      <alignment vertical="center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4" fontId="9" fillId="4" borderId="17" xfId="0" applyNumberFormat="1" applyFont="1" applyFill="1" applyBorder="1" applyAlignment="1" applyProtection="1">
      <alignment horizontal="right" vertical="center"/>
      <protection hidden="1"/>
    </xf>
    <xf numFmtId="4" fontId="12" fillId="5" borderId="23" xfId="0" applyNumberFormat="1" applyFont="1" applyFill="1" applyBorder="1" applyAlignment="1" applyProtection="1">
      <alignment horizontal="right" vertical="center"/>
      <protection locked="0"/>
    </xf>
    <xf numFmtId="0" fontId="13" fillId="5" borderId="25" xfId="0" applyFont="1" applyFill="1" applyBorder="1" applyAlignment="1" applyProtection="1">
      <alignment horizontal="center" vertical="center"/>
      <protection locked="0"/>
    </xf>
    <xf numFmtId="0" fontId="19" fillId="5" borderId="26" xfId="0" applyFont="1" applyFill="1" applyBorder="1" applyAlignment="1" applyProtection="1">
      <alignment vertical="center" wrapText="1"/>
      <protection hidden="1"/>
    </xf>
    <xf numFmtId="4" fontId="12" fillId="5" borderId="27" xfId="0" applyNumberFormat="1" applyFont="1" applyFill="1" applyBorder="1" applyAlignment="1" applyProtection="1">
      <alignment horizontal="right" vertical="center"/>
      <protection locked="0"/>
    </xf>
    <xf numFmtId="4" fontId="12" fillId="5" borderId="21" xfId="0" applyNumberFormat="1" applyFont="1" applyFill="1" applyBorder="1" applyAlignment="1" applyProtection="1">
      <alignment horizontal="right" vertical="center"/>
      <protection locked="0"/>
    </xf>
    <xf numFmtId="4" fontId="10" fillId="5" borderId="28" xfId="0" applyNumberFormat="1" applyFont="1" applyFill="1" applyBorder="1" applyAlignment="1" applyProtection="1">
      <alignment horizontal="right" vertical="center"/>
      <protection locked="0"/>
    </xf>
    <xf numFmtId="4" fontId="12" fillId="5" borderId="24" xfId="0" applyNumberFormat="1" applyFont="1" applyFill="1" applyBorder="1" applyAlignment="1" applyProtection="1">
      <alignment horizontal="right" vertical="center"/>
      <protection locked="0"/>
    </xf>
    <xf numFmtId="4" fontId="12" fillId="5" borderId="17" xfId="0" applyNumberFormat="1" applyFont="1" applyFill="1" applyBorder="1" applyAlignment="1" applyProtection="1">
      <alignment horizontal="right" vertical="center"/>
      <protection locked="0"/>
    </xf>
    <xf numFmtId="4" fontId="12" fillId="5" borderId="28" xfId="0" applyNumberFormat="1" applyFont="1" applyFill="1" applyBorder="1" applyAlignment="1" applyProtection="1">
      <alignment horizontal="right" vertical="center"/>
      <protection locked="0"/>
    </xf>
    <xf numFmtId="1" fontId="13" fillId="5" borderId="29" xfId="0" applyNumberFormat="1" applyFont="1" applyFill="1" applyBorder="1" applyAlignment="1" applyProtection="1">
      <alignment horizontal="center" vertical="center"/>
      <protection locked="0"/>
    </xf>
    <xf numFmtId="0" fontId="5" fillId="0" borderId="91" xfId="0" applyFont="1" applyBorder="1" applyAlignment="1" applyProtection="1">
      <alignment horizontal="center" vertical="center"/>
      <protection hidden="1"/>
    </xf>
    <xf numFmtId="4" fontId="9" fillId="4" borderId="29" xfId="0" applyNumberFormat="1" applyFont="1" applyFill="1" applyBorder="1" applyAlignment="1" applyProtection="1">
      <alignment horizontal="right" vertical="center"/>
      <protection hidden="1"/>
    </xf>
    <xf numFmtId="14" fontId="20" fillId="5" borderId="30" xfId="0" applyNumberFormat="1" applyFont="1" applyFill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/>
      <protection hidden="1"/>
    </xf>
    <xf numFmtId="0" fontId="0" fillId="0" borderId="33" xfId="0" applyBorder="1" applyAlignment="1" applyProtection="1">
      <alignment horizontal="center"/>
      <protection hidden="1"/>
    </xf>
    <xf numFmtId="0" fontId="13" fillId="5" borderId="34" xfId="0" applyFont="1" applyFill="1" applyBorder="1" applyAlignment="1" applyProtection="1">
      <alignment horizontal="left" vertical="center" indent="1"/>
      <protection locked="0"/>
    </xf>
    <xf numFmtId="0" fontId="13" fillId="5" borderId="35" xfId="0" applyFont="1" applyFill="1" applyBorder="1" applyAlignment="1" applyProtection="1">
      <alignment horizontal="left" vertical="center" indent="1"/>
      <protection locked="0"/>
    </xf>
    <xf numFmtId="0" fontId="13" fillId="5" borderId="36" xfId="0" applyFont="1" applyFill="1" applyBorder="1" applyAlignment="1" applyProtection="1">
      <alignment horizontal="left" vertical="center" indent="1"/>
      <protection locked="0"/>
    </xf>
    <xf numFmtId="0" fontId="21" fillId="0" borderId="37" xfId="0" applyFont="1" applyBorder="1" applyAlignment="1" applyProtection="1">
      <alignment horizontal="left" vertical="center" indent="1"/>
      <protection hidden="1"/>
    </xf>
    <xf numFmtId="0" fontId="21" fillId="0" borderId="38" xfId="0" applyFont="1" applyBorder="1" applyAlignment="1" applyProtection="1">
      <alignment horizontal="left" vertical="center" indent="1"/>
      <protection hidden="1"/>
    </xf>
    <xf numFmtId="0" fontId="5" fillId="0" borderId="39" xfId="0" applyFont="1" applyBorder="1" applyAlignment="1" applyProtection="1">
      <alignment horizontal="center"/>
      <protection hidden="1"/>
    </xf>
    <xf numFmtId="0" fontId="5" fillId="0" borderId="40" xfId="0" applyFont="1" applyBorder="1" applyAlignment="1" applyProtection="1">
      <alignment horizontal="center"/>
      <protection hidden="1"/>
    </xf>
    <xf numFmtId="0" fontId="5" fillId="0" borderId="41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5" fillId="0" borderId="6" xfId="0" applyFont="1" applyBorder="1" applyAlignment="1" applyProtection="1">
      <alignment horizontal="center"/>
      <protection hidden="1"/>
    </xf>
    <xf numFmtId="0" fontId="5" fillId="0" borderId="42" xfId="0" applyFont="1" applyBorder="1" applyAlignment="1" applyProtection="1">
      <alignment horizontal="left" vertical="center" indent="1"/>
      <protection hidden="1"/>
    </xf>
    <xf numFmtId="0" fontId="5" fillId="0" borderId="43" xfId="0" applyFont="1" applyBorder="1" applyAlignment="1" applyProtection="1">
      <alignment horizontal="left" vertical="center" indent="1"/>
      <protection hidden="1"/>
    </xf>
    <xf numFmtId="0" fontId="13" fillId="5" borderId="44" xfId="0" applyFont="1" applyFill="1" applyBorder="1" applyAlignment="1" applyProtection="1">
      <alignment horizontal="left" vertical="center" indent="1"/>
      <protection locked="0"/>
    </xf>
    <xf numFmtId="0" fontId="13" fillId="5" borderId="45" xfId="0" applyFont="1" applyFill="1" applyBorder="1" applyAlignment="1" applyProtection="1">
      <alignment horizontal="left" vertical="center" indent="1"/>
      <protection locked="0"/>
    </xf>
    <xf numFmtId="0" fontId="13" fillId="5" borderId="46" xfId="0" applyFont="1" applyFill="1" applyBorder="1" applyAlignment="1" applyProtection="1">
      <alignment horizontal="left" vertical="center" indent="1"/>
      <protection locked="0"/>
    </xf>
    <xf numFmtId="0" fontId="13" fillId="5" borderId="47" xfId="0" applyFont="1" applyFill="1" applyBorder="1" applyAlignment="1" applyProtection="1">
      <alignment horizontal="left" vertical="center" indent="1"/>
      <protection locked="0"/>
    </xf>
    <xf numFmtId="0" fontId="13" fillId="5" borderId="48" xfId="0" applyFont="1" applyFill="1" applyBorder="1" applyAlignment="1" applyProtection="1">
      <alignment horizontal="left" vertical="center" indent="1"/>
      <protection locked="0"/>
    </xf>
    <xf numFmtId="0" fontId="13" fillId="5" borderId="49" xfId="0" applyFont="1" applyFill="1" applyBorder="1" applyAlignment="1" applyProtection="1">
      <alignment horizontal="left" vertical="center" indent="1"/>
      <protection locked="0"/>
    </xf>
    <xf numFmtId="0" fontId="13" fillId="5" borderId="50" xfId="0" applyFont="1" applyFill="1" applyBorder="1" applyAlignment="1" applyProtection="1">
      <alignment horizontal="left" vertical="center" indent="1"/>
      <protection locked="0"/>
    </xf>
    <xf numFmtId="0" fontId="13" fillId="5" borderId="51" xfId="0" applyFont="1" applyFill="1" applyBorder="1" applyAlignment="1" applyProtection="1">
      <alignment horizontal="left" vertical="center" indent="1"/>
      <protection locked="0"/>
    </xf>
    <xf numFmtId="0" fontId="13" fillId="5" borderId="52" xfId="0" applyFont="1" applyFill="1" applyBorder="1" applyAlignment="1" applyProtection="1">
      <alignment horizontal="left" vertical="center" indent="1"/>
      <protection locked="0"/>
    </xf>
    <xf numFmtId="0" fontId="13" fillId="5" borderId="53" xfId="0" applyFont="1" applyFill="1" applyBorder="1" applyAlignment="1" applyProtection="1">
      <alignment horizontal="left" vertical="center" indent="1"/>
      <protection locked="0"/>
    </xf>
    <xf numFmtId="0" fontId="13" fillId="5" borderId="30" xfId="0" applyFont="1" applyFill="1" applyBorder="1" applyAlignment="1" applyProtection="1">
      <alignment horizontal="left" indent="1"/>
      <protection locked="0"/>
    </xf>
    <xf numFmtId="0" fontId="13" fillId="5" borderId="54" xfId="0" applyFont="1" applyFill="1" applyBorder="1" applyAlignment="1" applyProtection="1">
      <alignment horizontal="left" vertical="center" indent="1"/>
      <protection locked="0"/>
    </xf>
    <xf numFmtId="0" fontId="22" fillId="0" borderId="0" xfId="0" applyFont="1" applyAlignment="1" applyProtection="1">
      <alignment horizontal="center"/>
      <protection hidden="1"/>
    </xf>
    <xf numFmtId="0" fontId="20" fillId="5" borderId="30" xfId="0" applyFont="1" applyFill="1" applyBorder="1" applyAlignment="1" applyProtection="1">
      <alignment horizontal="center"/>
      <protection locked="0"/>
    </xf>
    <xf numFmtId="0" fontId="8" fillId="0" borderId="51" xfId="0" applyFont="1" applyBorder="1" applyAlignment="1" applyProtection="1">
      <alignment horizontal="center" vertical="top"/>
      <protection hidden="1"/>
    </xf>
    <xf numFmtId="0" fontId="23" fillId="2" borderId="55" xfId="0" applyFont="1" applyFill="1" applyBorder="1" applyAlignment="1" applyProtection="1">
      <alignment horizontal="left" vertical="center" indent="1"/>
      <protection hidden="1"/>
    </xf>
    <xf numFmtId="0" fontId="23" fillId="2" borderId="56" xfId="0" applyFont="1" applyFill="1" applyBorder="1" applyAlignment="1" applyProtection="1">
      <alignment horizontal="left" vertical="center" indent="1"/>
      <protection hidden="1"/>
    </xf>
    <xf numFmtId="0" fontId="23" fillId="2" borderId="57" xfId="0" applyFont="1" applyFill="1" applyBorder="1" applyAlignment="1" applyProtection="1">
      <alignment horizontal="left" vertical="center" indent="1"/>
      <protection hidden="1"/>
    </xf>
    <xf numFmtId="0" fontId="5" fillId="0" borderId="37" xfId="0" applyFont="1" applyBorder="1" applyAlignment="1" applyProtection="1">
      <alignment horizontal="left" vertical="center" indent="1"/>
      <protection hidden="1"/>
    </xf>
    <xf numFmtId="0" fontId="5" fillId="0" borderId="38" xfId="0" applyFont="1" applyBorder="1" applyAlignment="1" applyProtection="1">
      <alignment horizontal="left" vertical="center" indent="1"/>
      <protection hidden="1"/>
    </xf>
    <xf numFmtId="0" fontId="5" fillId="0" borderId="58" xfId="0" applyFont="1" applyBorder="1" applyAlignment="1" applyProtection="1">
      <alignment horizontal="left" vertical="center" indent="1"/>
      <protection hidden="1"/>
    </xf>
    <xf numFmtId="49" fontId="24" fillId="5" borderId="30" xfId="0" applyNumberFormat="1" applyFont="1" applyFill="1" applyBorder="1" applyAlignment="1" applyProtection="1">
      <alignment horizontal="center" vertical="center"/>
      <protection locked="0"/>
    </xf>
    <xf numFmtId="49" fontId="24" fillId="5" borderId="59" xfId="0" applyNumberFormat="1" applyFont="1" applyFill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top"/>
      <protection hidden="1"/>
    </xf>
    <xf numFmtId="0" fontId="5" fillId="0" borderId="61" xfId="0" applyFont="1" applyBorder="1" applyAlignment="1" applyProtection="1">
      <alignment horizontal="center" vertical="top"/>
      <protection hidden="1"/>
    </xf>
    <xf numFmtId="0" fontId="13" fillId="5" borderId="62" xfId="0" applyFont="1" applyFill="1" applyBorder="1" applyAlignment="1" applyProtection="1">
      <alignment horizontal="left" vertical="center" indent="1"/>
      <protection locked="0"/>
    </xf>
    <xf numFmtId="0" fontId="13" fillId="5" borderId="63" xfId="0" applyFont="1" applyFill="1" applyBorder="1" applyAlignment="1" applyProtection="1">
      <alignment horizontal="left" vertical="center" indent="1"/>
      <protection locked="0"/>
    </xf>
    <xf numFmtId="0" fontId="13" fillId="5" borderId="64" xfId="0" applyFont="1" applyFill="1" applyBorder="1" applyAlignment="1" applyProtection="1">
      <alignment horizontal="left" vertical="center" indent="1"/>
      <protection locked="0"/>
    </xf>
    <xf numFmtId="0" fontId="13" fillId="5" borderId="65" xfId="0" applyFont="1" applyFill="1" applyBorder="1" applyAlignment="1" applyProtection="1">
      <alignment horizontal="left" vertical="center" indent="1"/>
      <protection locked="0"/>
    </xf>
    <xf numFmtId="0" fontId="0" fillId="0" borderId="66" xfId="0" applyBorder="1" applyAlignment="1" applyProtection="1">
      <alignment horizontal="center"/>
      <protection hidden="1"/>
    </xf>
    <xf numFmtId="0" fontId="0" fillId="0" borderId="29" xfId="0" applyBorder="1" applyAlignment="1" applyProtection="1">
      <alignment horizontal="center"/>
      <protection hidden="1"/>
    </xf>
    <xf numFmtId="0" fontId="13" fillId="5" borderId="67" xfId="0" applyFont="1" applyFill="1" applyBorder="1" applyAlignment="1" applyProtection="1">
      <alignment horizontal="left" vertical="center" indent="1"/>
      <protection locked="0"/>
    </xf>
    <xf numFmtId="0" fontId="13" fillId="5" borderId="30" xfId="0" applyFont="1" applyFill="1" applyBorder="1" applyAlignment="1" applyProtection="1">
      <alignment horizontal="left" vertical="center" indent="1"/>
      <protection locked="0"/>
    </xf>
    <xf numFmtId="0" fontId="13" fillId="5" borderId="59" xfId="0" applyFont="1" applyFill="1" applyBorder="1" applyAlignment="1" applyProtection="1">
      <alignment horizontal="left" vertical="center" indent="1"/>
      <protection locked="0"/>
    </xf>
    <xf numFmtId="0" fontId="25" fillId="0" borderId="50" xfId="0" applyFont="1" applyBorder="1" applyAlignment="1" applyProtection="1">
      <alignment vertical="center" wrapText="1"/>
      <protection hidden="1"/>
    </xf>
    <xf numFmtId="0" fontId="25" fillId="0" borderId="51" xfId="0" applyFont="1" applyBorder="1" applyAlignment="1" applyProtection="1">
      <alignment vertical="center" wrapText="1"/>
      <protection hidden="1"/>
    </xf>
    <xf numFmtId="0" fontId="25" fillId="0" borderId="68" xfId="0" applyFont="1" applyBorder="1" applyAlignment="1" applyProtection="1">
      <alignment vertical="center" wrapText="1"/>
      <protection hidden="1"/>
    </xf>
    <xf numFmtId="0" fontId="5" fillId="3" borderId="69" xfId="0" applyFont="1" applyFill="1" applyBorder="1" applyAlignment="1" applyProtection="1">
      <alignment vertical="center"/>
      <protection hidden="1"/>
    </xf>
    <xf numFmtId="0" fontId="5" fillId="3" borderId="70" xfId="0" applyFont="1" applyFill="1" applyBorder="1" applyAlignment="1" applyProtection="1">
      <alignment vertical="center"/>
      <protection hidden="1"/>
    </xf>
    <xf numFmtId="0" fontId="5" fillId="3" borderId="71" xfId="0" applyFont="1" applyFill="1" applyBorder="1" applyAlignment="1" applyProtection="1">
      <alignment vertical="center"/>
      <protection hidden="1"/>
    </xf>
    <xf numFmtId="0" fontId="7" fillId="0" borderId="72" xfId="0" applyFont="1" applyBorder="1" applyAlignment="1" applyProtection="1">
      <alignment horizontal="left" vertical="center"/>
      <protection hidden="1"/>
    </xf>
    <xf numFmtId="0" fontId="7" fillId="0" borderId="73" xfId="0" applyFont="1" applyBorder="1" applyAlignment="1" applyProtection="1">
      <alignment horizontal="left" vertical="center"/>
      <protection hidden="1"/>
    </xf>
    <xf numFmtId="0" fontId="7" fillId="0" borderId="74" xfId="0" applyFont="1" applyBorder="1" applyAlignment="1" applyProtection="1">
      <alignment horizontal="left" vertical="center"/>
      <protection hidden="1"/>
    </xf>
    <xf numFmtId="0" fontId="7" fillId="0" borderId="39" xfId="0" applyFont="1" applyBorder="1" applyAlignment="1" applyProtection="1">
      <alignment horizontal="left" vertical="center"/>
      <protection hidden="1"/>
    </xf>
    <xf numFmtId="0" fontId="7" fillId="0" borderId="40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left" vertical="center"/>
      <protection hidden="1"/>
    </xf>
    <xf numFmtId="0" fontId="0" fillId="0" borderId="75" xfId="0" applyBorder="1" applyAlignment="1" applyProtection="1">
      <alignment vertical="center"/>
      <protection hidden="1"/>
    </xf>
    <xf numFmtId="0" fontId="0" fillId="0" borderId="76" xfId="0" applyBorder="1" applyAlignment="1" applyProtection="1">
      <alignment vertical="center"/>
      <protection hidden="1"/>
    </xf>
    <xf numFmtId="0" fontId="25" fillId="0" borderId="54" xfId="0" applyFont="1" applyBorder="1" applyAlignment="1" applyProtection="1">
      <alignment vertical="center" wrapText="1"/>
      <protection hidden="1"/>
    </xf>
    <xf numFmtId="0" fontId="25" fillId="0" borderId="48" xfId="0" applyFont="1" applyBorder="1" applyAlignment="1" applyProtection="1">
      <alignment vertical="center" wrapText="1"/>
      <protection hidden="1"/>
    </xf>
    <xf numFmtId="0" fontId="25" fillId="0" borderId="62" xfId="0" applyFont="1" applyBorder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2" borderId="77" xfId="0" applyFont="1" applyFill="1" applyBorder="1" applyAlignment="1" applyProtection="1">
      <alignment vertical="center"/>
      <protection hidden="1"/>
    </xf>
    <xf numFmtId="0" fontId="4" fillId="2" borderId="56" xfId="0" applyFont="1" applyFill="1" applyBorder="1" applyAlignment="1" applyProtection="1">
      <alignment vertical="center"/>
      <protection hidden="1"/>
    </xf>
    <xf numFmtId="0" fontId="4" fillId="2" borderId="78" xfId="0" applyFont="1" applyFill="1" applyBorder="1" applyAlignment="1" applyProtection="1">
      <alignment vertical="center"/>
      <protection hidden="1"/>
    </xf>
    <xf numFmtId="0" fontId="0" fillId="0" borderId="79" xfId="0" applyBorder="1" applyAlignment="1" applyProtection="1">
      <alignment vertical="center"/>
      <protection hidden="1"/>
    </xf>
    <xf numFmtId="0" fontId="0" fillId="0" borderId="80" xfId="0" applyBorder="1" applyAlignment="1" applyProtection="1">
      <alignment vertical="center"/>
      <protection hidden="1"/>
    </xf>
    <xf numFmtId="0" fontId="5" fillId="3" borderId="81" xfId="0" applyFont="1" applyFill="1" applyBorder="1" applyAlignment="1" applyProtection="1">
      <alignment vertical="center"/>
      <protection hidden="1"/>
    </xf>
    <xf numFmtId="0" fontId="5" fillId="3" borderId="82" xfId="0" applyFont="1" applyFill="1" applyBorder="1" applyAlignment="1" applyProtection="1">
      <alignment vertical="center"/>
      <protection hidden="1"/>
    </xf>
    <xf numFmtId="0" fontId="25" fillId="0" borderId="67" xfId="0" applyFont="1" applyBorder="1" applyAlignment="1" applyProtection="1">
      <alignment vertical="center" wrapText="1"/>
      <protection hidden="1"/>
    </xf>
    <xf numFmtId="0" fontId="25" fillId="0" borderId="30" xfId="0" applyFont="1" applyBorder="1" applyAlignment="1" applyProtection="1">
      <alignment vertical="center" wrapText="1"/>
      <protection hidden="1"/>
    </xf>
    <xf numFmtId="0" fontId="25" fillId="0" borderId="83" xfId="0" applyFont="1" applyBorder="1" applyAlignment="1" applyProtection="1">
      <alignment vertical="center" wrapText="1"/>
      <protection hidden="1"/>
    </xf>
    <xf numFmtId="0" fontId="26" fillId="0" borderId="67" xfId="0" applyFont="1" applyBorder="1" applyAlignment="1" applyProtection="1">
      <alignment vertical="center" wrapText="1"/>
      <protection hidden="1"/>
    </xf>
    <xf numFmtId="0" fontId="26" fillId="0" borderId="30" xfId="0" applyFont="1" applyBorder="1" applyAlignment="1" applyProtection="1">
      <alignment vertical="center" wrapText="1"/>
      <protection hidden="1"/>
    </xf>
    <xf numFmtId="0" fontId="26" fillId="0" borderId="83" xfId="0" applyFont="1" applyBorder="1" applyAlignment="1" applyProtection="1">
      <alignment vertical="center" wrapText="1"/>
      <protection hidden="1"/>
    </xf>
    <xf numFmtId="0" fontId="7" fillId="0" borderId="85" xfId="0" applyFont="1" applyBorder="1" applyAlignment="1" applyProtection="1">
      <alignment horizontal="left" vertical="center"/>
      <protection hidden="1"/>
    </xf>
    <xf numFmtId="0" fontId="7" fillId="0" borderId="86" xfId="0" applyFont="1" applyBorder="1" applyAlignment="1" applyProtection="1">
      <alignment horizontal="left" vertical="center"/>
      <protection hidden="1"/>
    </xf>
    <xf numFmtId="0" fontId="7" fillId="0" borderId="87" xfId="0" applyFont="1" applyBorder="1" applyAlignment="1" applyProtection="1">
      <alignment horizontal="left" vertical="center"/>
      <protection hidden="1"/>
    </xf>
    <xf numFmtId="0" fontId="25" fillId="0" borderId="88" xfId="0" applyFont="1" applyBorder="1" applyAlignment="1" applyProtection="1">
      <alignment vertical="center" wrapText="1"/>
      <protection hidden="1"/>
    </xf>
    <xf numFmtId="0" fontId="25" fillId="0" borderId="35" xfId="0" applyFont="1" applyBorder="1" applyAlignment="1" applyProtection="1">
      <alignment vertical="center" wrapText="1"/>
      <protection hidden="1"/>
    </xf>
    <xf numFmtId="0" fontId="25" fillId="0" borderId="26" xfId="0" applyFont="1" applyBorder="1" applyAlignment="1" applyProtection="1">
      <alignment vertical="center" wrapText="1"/>
      <protection hidden="1"/>
    </xf>
    <xf numFmtId="0" fontId="5" fillId="3" borderId="89" xfId="0" applyFont="1" applyFill="1" applyBorder="1" applyAlignment="1" applyProtection="1">
      <alignment vertical="center"/>
      <protection hidden="1"/>
    </xf>
    <xf numFmtId="0" fontId="0" fillId="0" borderId="84" xfId="0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8" fillId="0" borderId="90" xfId="0" applyFont="1" applyBorder="1" applyAlignment="1" applyProtection="1">
      <alignment horizontal="center" vertical="top"/>
      <protection hidden="1"/>
    </xf>
    <xf numFmtId="0" fontId="0" fillId="0" borderId="0" xfId="0" applyAlignment="1" applyProtection="1">
      <alignment horizontal="right"/>
      <protection hidden="1"/>
    </xf>
    <xf numFmtId="49" fontId="27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1" applyAlignment="1" applyProtection="1">
      <alignment horizontal="left" vertical="center"/>
      <protection hidden="1"/>
    </xf>
    <xf numFmtId="0" fontId="28" fillId="0" borderId="0" xfId="0" applyFont="1" applyAlignment="1" applyProtection="1">
      <alignment horizontal="left" vertical="center"/>
      <protection hidden="1"/>
    </xf>
    <xf numFmtId="0" fontId="0" fillId="3" borderId="75" xfId="0" applyFill="1" applyBorder="1" applyAlignment="1" applyProtection="1">
      <alignment vertical="center"/>
      <protection hidden="1"/>
    </xf>
    <xf numFmtId="0" fontId="25" fillId="3" borderId="88" xfId="0" applyFont="1" applyFill="1" applyBorder="1" applyAlignment="1" applyProtection="1">
      <alignment horizontal="left" vertical="center" wrapText="1"/>
      <protection hidden="1"/>
    </xf>
    <xf numFmtId="0" fontId="25" fillId="3" borderId="35" xfId="0" applyFont="1" applyFill="1" applyBorder="1" applyAlignment="1" applyProtection="1">
      <alignment horizontal="left" vertical="center" wrapText="1"/>
      <protection hidden="1"/>
    </xf>
    <xf numFmtId="0" fontId="0" fillId="0" borderId="75" xfId="0" applyFill="1" applyBorder="1" applyAlignment="1" applyProtection="1">
      <alignment vertical="center"/>
      <protection hidden="1"/>
    </xf>
    <xf numFmtId="0" fontId="5" fillId="0" borderId="75" xfId="0" applyFont="1" applyBorder="1" applyAlignment="1" applyProtection="1">
      <alignment vertical="center"/>
      <protection hidden="1"/>
    </xf>
    <xf numFmtId="0" fontId="25" fillId="3" borderId="67" xfId="0" applyFont="1" applyFill="1" applyBorder="1" applyAlignment="1" applyProtection="1">
      <alignment vertical="center" wrapText="1"/>
      <protection hidden="1"/>
    </xf>
    <xf numFmtId="0" fontId="25" fillId="3" borderId="30" xfId="0" applyFont="1" applyFill="1" applyBorder="1" applyAlignment="1" applyProtection="1">
      <alignment vertical="center" wrapText="1"/>
      <protection hidden="1"/>
    </xf>
    <xf numFmtId="0" fontId="25" fillId="3" borderId="83" xfId="0" applyFont="1" applyFill="1" applyBorder="1" applyAlignment="1" applyProtection="1">
      <alignment vertical="center" wrapText="1"/>
      <protection hidden="1"/>
    </xf>
    <xf numFmtId="0" fontId="0" fillId="3" borderId="54" xfId="0" applyFill="1" applyBorder="1" applyAlignment="1" applyProtection="1">
      <alignment vertical="center"/>
      <protection hidden="1"/>
    </xf>
    <xf numFmtId="0" fontId="0" fillId="3" borderId="48" xfId="0" applyFill="1" applyBorder="1" applyAlignment="1" applyProtection="1">
      <alignment vertical="center"/>
      <protection hidden="1"/>
    </xf>
    <xf numFmtId="0" fontId="0" fillId="3" borderId="62" xfId="0" applyFill="1" applyBorder="1" applyAlignment="1" applyProtection="1">
      <alignment vertical="center"/>
      <protection hidden="1"/>
    </xf>
    <xf numFmtId="0" fontId="29" fillId="0" borderId="92" xfId="0" applyFont="1" applyBorder="1" applyAlignment="1" applyProtection="1">
      <alignment vertical="center" wrapText="1"/>
      <protection hidden="1"/>
    </xf>
    <xf numFmtId="0" fontId="29" fillId="0" borderId="38" xfId="0" applyFont="1" applyBorder="1" applyAlignment="1" applyProtection="1">
      <alignment vertical="center" wrapText="1"/>
      <protection hidden="1"/>
    </xf>
    <xf numFmtId="0" fontId="29" fillId="0" borderId="58" xfId="0" applyFont="1" applyBorder="1" applyAlignment="1" applyProtection="1">
      <alignment vertical="center" wrapText="1"/>
      <protection hidden="1"/>
    </xf>
    <xf numFmtId="0" fontId="29" fillId="0" borderId="67" xfId="0" applyFont="1" applyBorder="1" applyAlignment="1" applyProtection="1">
      <alignment vertical="center" wrapText="1"/>
      <protection hidden="1"/>
    </xf>
    <xf numFmtId="0" fontId="29" fillId="0" borderId="30" xfId="0" applyFont="1" applyBorder="1" applyAlignment="1" applyProtection="1">
      <alignment vertical="center" wrapText="1"/>
      <protection hidden="1"/>
    </xf>
    <xf numFmtId="0" fontId="29" fillId="0" borderId="83" xfId="0" applyFont="1" applyBorder="1" applyAlignment="1" applyProtection="1">
      <alignment vertical="center" wrapText="1"/>
      <protection hidden="1"/>
    </xf>
    <xf numFmtId="0" fontId="28" fillId="0" borderId="75" xfId="0" applyFont="1" applyFill="1" applyBorder="1" applyAlignment="1" applyProtection="1">
      <alignment vertical="center"/>
      <protection hidden="1"/>
    </xf>
    <xf numFmtId="0" fontId="14" fillId="0" borderId="95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7" fillId="0" borderId="0" xfId="1" applyFont="1" applyFill="1" applyAlignment="1" applyProtection="1">
      <alignment horizontal="left" vertical="center"/>
      <protection hidden="1"/>
    </xf>
    <xf numFmtId="0" fontId="30" fillId="0" borderId="96" xfId="0" applyNumberFormat="1" applyFont="1" applyBorder="1" applyAlignment="1" applyProtection="1">
      <alignment horizontal="left" vertical="center" wrapText="1"/>
      <protection hidden="1"/>
    </xf>
    <xf numFmtId="0" fontId="30" fillId="0" borderId="93" xfId="0" applyNumberFormat="1" applyFont="1" applyBorder="1" applyAlignment="1" applyProtection="1">
      <alignment horizontal="left" vertical="center" wrapText="1"/>
      <protection hidden="1"/>
    </xf>
    <xf numFmtId="0" fontId="31" fillId="0" borderId="0" xfId="0" applyFont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center" vertical="center"/>
      <protection hidden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390525</xdr:colOff>
      <xdr:row>1</xdr:row>
      <xdr:rowOff>114300</xdr:rowOff>
    </xdr:from>
    <xdr:to>
      <xdr:col>10</xdr:col>
      <xdr:colOff>885825</xdr:colOff>
      <xdr:row>1</xdr:row>
      <xdr:rowOff>685800</xdr:rowOff>
    </xdr:to>
    <xdr:pic>
      <xdr:nvPicPr>
        <xdr:cNvPr id="1032" name="Slika 1" descr="RRiF-logo5-final-plavi-100dpi.gi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419100"/>
          <a:ext cx="17526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rrif@rrif.hr" TargetMode="External"/><Relationship Id="rId1" Type="http://schemas.openxmlformats.org/officeDocument/2006/relationships/hyperlink" Target="http://www.rrif.hr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rif.hr/Godisnji_obracun_poreza_na_dobitak_2014_sastavljan-16033C.pdf" TargetMode="External"/><Relationship Id="rId2" Type="http://schemas.openxmlformats.org/officeDocument/2006/relationships/hyperlink" Target="http://www.rrif.hr/pretplata.html" TargetMode="External"/><Relationship Id="rId1" Type="http://schemas.openxmlformats.org/officeDocument/2006/relationships/hyperlink" Target="http://www.rrif.hr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4"/>
  <sheetViews>
    <sheetView workbookViewId="0">
      <selection activeCell="M24" sqref="M24"/>
    </sheetView>
  </sheetViews>
  <sheetFormatPr defaultColWidth="8.85546875" defaultRowHeight="15" x14ac:dyDescent="0.25"/>
  <cols>
    <col min="1" max="1" width="7.7109375" style="6" customWidth="1"/>
    <col min="2" max="2" width="17.7109375" style="6" customWidth="1"/>
    <col min="3" max="3" width="15.5703125" style="6" customWidth="1"/>
    <col min="4" max="4" width="7.140625" style="6" customWidth="1"/>
    <col min="5" max="5" width="14" style="6" customWidth="1"/>
    <col min="6" max="7" width="4.42578125" style="6" customWidth="1"/>
    <col min="8" max="8" width="9.5703125" style="6" customWidth="1"/>
    <col min="9" max="9" width="22.28515625" style="6" customWidth="1"/>
    <col min="10" max="16384" width="8.85546875" style="6"/>
  </cols>
  <sheetData>
    <row r="1" spans="2:14" ht="42" customHeight="1" thickBot="1" x14ac:dyDescent="0.3"/>
    <row r="2" spans="2:14" ht="18" customHeight="1" thickBot="1" x14ac:dyDescent="0.3">
      <c r="B2" s="7" t="s">
        <v>149</v>
      </c>
      <c r="C2" s="7"/>
      <c r="D2" s="7"/>
      <c r="E2" s="7"/>
      <c r="F2" s="7"/>
      <c r="G2" s="7"/>
      <c r="I2" s="8" t="s">
        <v>151</v>
      </c>
      <c r="J2" s="7"/>
      <c r="K2" s="7"/>
      <c r="L2" s="7"/>
      <c r="M2" s="7"/>
      <c r="N2" s="7"/>
    </row>
    <row r="3" spans="2:14" ht="18" customHeight="1" x14ac:dyDescent="0.25">
      <c r="B3" s="7" t="s">
        <v>150</v>
      </c>
      <c r="C3" s="7"/>
      <c r="D3" s="7"/>
      <c r="E3" s="7"/>
      <c r="F3" s="7"/>
      <c r="G3" s="7"/>
    </row>
    <row r="4" spans="2:14" ht="6" customHeight="1" x14ac:dyDescent="0.25">
      <c r="B4" s="7"/>
      <c r="C4" s="7"/>
      <c r="D4" s="7"/>
      <c r="E4" s="7"/>
      <c r="F4" s="7"/>
      <c r="G4" s="7"/>
    </row>
    <row r="5" spans="2:14" ht="15" customHeight="1" x14ac:dyDescent="0.3">
      <c r="B5" s="6" t="s">
        <v>152</v>
      </c>
      <c r="C5" s="112"/>
      <c r="D5" s="112"/>
      <c r="E5" s="112"/>
    </row>
    <row r="6" spans="2:14" ht="6" customHeight="1" x14ac:dyDescent="0.25"/>
    <row r="7" spans="2:14" ht="15" customHeight="1" x14ac:dyDescent="0.3">
      <c r="B7" s="6" t="s">
        <v>153</v>
      </c>
      <c r="C7" s="112"/>
      <c r="D7" s="112"/>
      <c r="E7" s="112"/>
    </row>
    <row r="8" spans="2:14" ht="42" customHeight="1" x14ac:dyDescent="0.25"/>
    <row r="9" spans="2:14" ht="28.5" x14ac:dyDescent="0.45">
      <c r="B9" s="114" t="s">
        <v>154</v>
      </c>
      <c r="C9" s="114"/>
      <c r="D9" s="114"/>
      <c r="E9" s="114"/>
      <c r="F9" s="114"/>
      <c r="G9" s="114"/>
      <c r="H9" s="114"/>
      <c r="I9" s="114"/>
    </row>
    <row r="10" spans="2:14" ht="6" customHeight="1" x14ac:dyDescent="0.25"/>
    <row r="11" spans="2:14" ht="15.75" x14ac:dyDescent="0.25">
      <c r="D11" s="9" t="s">
        <v>155</v>
      </c>
      <c r="E11" s="85">
        <v>42005</v>
      </c>
      <c r="F11" s="10" t="s">
        <v>9</v>
      </c>
      <c r="G11" s="115" t="s">
        <v>213</v>
      </c>
      <c r="H11" s="115"/>
    </row>
    <row r="12" spans="2:14" ht="22.15" customHeight="1" thickBot="1" x14ac:dyDescent="0.3">
      <c r="E12" s="11" t="s">
        <v>156</v>
      </c>
      <c r="G12" s="116" t="s">
        <v>156</v>
      </c>
      <c r="H12" s="116"/>
    </row>
    <row r="13" spans="2:14" ht="22.9" customHeight="1" thickBot="1" x14ac:dyDescent="0.3">
      <c r="B13" s="117" t="s">
        <v>159</v>
      </c>
      <c r="C13" s="118"/>
      <c r="D13" s="118"/>
      <c r="E13" s="118"/>
      <c r="F13" s="118"/>
      <c r="G13" s="118"/>
      <c r="H13" s="118"/>
      <c r="I13" s="119"/>
    </row>
    <row r="14" spans="2:14" ht="10.9" customHeight="1" thickBot="1" x14ac:dyDescent="0.3"/>
    <row r="15" spans="2:14" ht="25.15" customHeight="1" x14ac:dyDescent="0.25">
      <c r="B15" s="120" t="s">
        <v>160</v>
      </c>
      <c r="C15" s="121"/>
      <c r="D15" s="121"/>
      <c r="E15" s="121"/>
      <c r="F15" s="121"/>
      <c r="G15" s="122"/>
      <c r="H15" s="131"/>
      <c r="I15" s="132"/>
    </row>
    <row r="16" spans="2:14" ht="25.15" customHeight="1" x14ac:dyDescent="0.25">
      <c r="B16" s="105" t="s">
        <v>214</v>
      </c>
      <c r="C16" s="106"/>
      <c r="D16" s="106"/>
      <c r="E16" s="106"/>
      <c r="F16" s="106"/>
      <c r="G16" s="127"/>
      <c r="H16" s="123" t="s">
        <v>215</v>
      </c>
      <c r="I16" s="124"/>
    </row>
    <row r="17" spans="2:9" ht="25.15" customHeight="1" x14ac:dyDescent="0.25">
      <c r="B17" s="128"/>
      <c r="C17" s="129"/>
      <c r="D17" s="129"/>
      <c r="E17" s="129"/>
      <c r="F17" s="129"/>
      <c r="G17" s="130"/>
      <c r="H17" s="125" t="s">
        <v>10</v>
      </c>
      <c r="I17" s="126"/>
    </row>
    <row r="18" spans="2:9" ht="25.15" customHeight="1" x14ac:dyDescent="0.25">
      <c r="B18" s="12" t="s">
        <v>161</v>
      </c>
      <c r="C18" s="133"/>
      <c r="D18" s="134"/>
      <c r="E18" s="134"/>
      <c r="F18" s="134"/>
      <c r="G18" s="134"/>
      <c r="H18" s="134"/>
      <c r="I18" s="135"/>
    </row>
    <row r="19" spans="2:9" ht="25.15" customHeight="1" x14ac:dyDescent="0.25">
      <c r="B19" s="12" t="s">
        <v>157</v>
      </c>
      <c r="C19" s="113" t="s">
        <v>217</v>
      </c>
      <c r="D19" s="106"/>
      <c r="E19" s="106"/>
      <c r="F19" s="106"/>
      <c r="G19" s="106"/>
      <c r="H19" s="106"/>
      <c r="I19" s="107"/>
    </row>
    <row r="20" spans="2:9" ht="25.15" customHeight="1" x14ac:dyDescent="0.25">
      <c r="B20" s="12" t="s">
        <v>162</v>
      </c>
      <c r="C20" s="108" t="s">
        <v>216</v>
      </c>
      <c r="D20" s="109"/>
      <c r="E20" s="109"/>
      <c r="F20" s="109"/>
      <c r="G20" s="109"/>
      <c r="H20" s="109"/>
      <c r="I20" s="110"/>
    </row>
    <row r="21" spans="2:9" ht="25.15" customHeight="1" x14ac:dyDescent="0.25">
      <c r="B21" s="100" t="s">
        <v>158</v>
      </c>
      <c r="C21" s="101"/>
      <c r="D21" s="102"/>
      <c r="E21" s="103"/>
      <c r="F21" s="103"/>
      <c r="G21" s="103"/>
      <c r="H21" s="103"/>
      <c r="I21" s="104"/>
    </row>
    <row r="22" spans="2:9" ht="25.15" customHeight="1" x14ac:dyDescent="0.25">
      <c r="B22" s="105" t="s">
        <v>218</v>
      </c>
      <c r="C22" s="106"/>
      <c r="D22" s="106"/>
      <c r="E22" s="106"/>
      <c r="F22" s="106"/>
      <c r="G22" s="106"/>
      <c r="H22" s="106"/>
      <c r="I22" s="107"/>
    </row>
    <row r="23" spans="2:9" ht="25.15" customHeight="1" x14ac:dyDescent="0.25">
      <c r="B23" s="111"/>
      <c r="C23" s="109"/>
      <c r="D23" s="109"/>
      <c r="E23" s="109"/>
      <c r="F23" s="109"/>
      <c r="G23" s="109"/>
      <c r="H23" s="109"/>
      <c r="I23" s="110"/>
    </row>
    <row r="24" spans="2:9" ht="25.15" customHeight="1" x14ac:dyDescent="0.25">
      <c r="B24" s="100" t="s">
        <v>163</v>
      </c>
      <c r="C24" s="101"/>
      <c r="D24" s="102">
        <v>8130</v>
      </c>
      <c r="E24" s="103"/>
      <c r="F24" s="103"/>
      <c r="G24" s="103"/>
      <c r="H24" s="103"/>
      <c r="I24" s="104"/>
    </row>
    <row r="25" spans="2:9" ht="25.15" customHeight="1" x14ac:dyDescent="0.25">
      <c r="B25" s="105"/>
      <c r="C25" s="106"/>
      <c r="D25" s="106"/>
      <c r="E25" s="106"/>
      <c r="F25" s="106"/>
      <c r="G25" s="106"/>
      <c r="H25" s="106"/>
      <c r="I25" s="107"/>
    </row>
    <row r="26" spans="2:9" ht="25.15" customHeight="1" thickBot="1" x14ac:dyDescent="0.3">
      <c r="B26" s="89"/>
      <c r="C26" s="90"/>
      <c r="D26" s="90"/>
      <c r="E26" s="90"/>
      <c r="F26" s="90"/>
      <c r="G26" s="90"/>
      <c r="H26" s="90"/>
      <c r="I26" s="91"/>
    </row>
    <row r="27" spans="2:9" ht="15.75" thickBot="1" x14ac:dyDescent="0.3"/>
    <row r="28" spans="2:9" ht="25.15" customHeight="1" x14ac:dyDescent="0.25">
      <c r="B28" s="92" t="s">
        <v>199</v>
      </c>
      <c r="C28" s="93"/>
      <c r="D28" s="93"/>
      <c r="E28" s="93"/>
      <c r="F28" s="93"/>
      <c r="G28" s="93"/>
      <c r="H28" s="93"/>
      <c r="I28" s="82">
        <v>27</v>
      </c>
    </row>
    <row r="29" spans="2:9" ht="25.15" customHeight="1" thickBot="1" x14ac:dyDescent="0.3">
      <c r="B29" s="89"/>
      <c r="C29" s="90"/>
      <c r="D29" s="90"/>
      <c r="E29" s="90"/>
      <c r="F29" s="90"/>
      <c r="G29" s="90"/>
      <c r="H29" s="90"/>
      <c r="I29" s="91"/>
    </row>
    <row r="30" spans="2:9" ht="25.15" customHeight="1" thickBot="1" x14ac:dyDescent="0.3"/>
    <row r="31" spans="2:9" x14ac:dyDescent="0.25">
      <c r="B31" s="94" t="s">
        <v>164</v>
      </c>
      <c r="C31" s="95"/>
      <c r="D31" s="95"/>
      <c r="E31" s="95"/>
      <c r="F31" s="95"/>
      <c r="G31" s="95"/>
      <c r="H31" s="95"/>
      <c r="I31" s="96"/>
    </row>
    <row r="32" spans="2:9" x14ac:dyDescent="0.25">
      <c r="B32" s="97" t="s">
        <v>165</v>
      </c>
      <c r="C32" s="98"/>
      <c r="D32" s="98"/>
      <c r="E32" s="98"/>
      <c r="F32" s="98"/>
      <c r="G32" s="98"/>
      <c r="H32" s="98"/>
      <c r="I32" s="99"/>
    </row>
    <row r="33" spans="2:9" ht="93.6" customHeight="1" x14ac:dyDescent="0.25">
      <c r="B33" s="13"/>
      <c r="C33" s="14"/>
      <c r="D33" s="14"/>
      <c r="E33" s="14"/>
      <c r="F33" s="14"/>
      <c r="G33" s="14"/>
      <c r="H33" s="14"/>
      <c r="I33" s="15"/>
    </row>
    <row r="34" spans="2:9" ht="15.75" thickBot="1" x14ac:dyDescent="0.3">
      <c r="B34" s="86" t="s">
        <v>166</v>
      </c>
      <c r="C34" s="87"/>
      <c r="D34" s="87" t="s">
        <v>167</v>
      </c>
      <c r="E34" s="87"/>
      <c r="F34" s="87"/>
      <c r="G34" s="87"/>
      <c r="H34" s="87" t="s">
        <v>168</v>
      </c>
      <c r="I34" s="88"/>
    </row>
  </sheetData>
  <sheetProtection password="B702" sheet="1" objects="1" scenarios="1"/>
  <protectedRanges>
    <protectedRange sqref="C5:E5 C7:E7 E11 G11:H11 B16:G17 H16:I16 C18:I20 D21:I21 B22:I23 D24:I24 B25:I26 I28 B29:I29" name="Raspon1"/>
  </protectedRanges>
  <mergeCells count="30">
    <mergeCell ref="C5:E5"/>
    <mergeCell ref="C7:E7"/>
    <mergeCell ref="C19:I19"/>
    <mergeCell ref="B9:I9"/>
    <mergeCell ref="G11:H11"/>
    <mergeCell ref="G12:H12"/>
    <mergeCell ref="B13:I13"/>
    <mergeCell ref="B15:G15"/>
    <mergeCell ref="H16:I16"/>
    <mergeCell ref="H17:I17"/>
    <mergeCell ref="B16:G16"/>
    <mergeCell ref="B17:G17"/>
    <mergeCell ref="H15:I15"/>
    <mergeCell ref="C18:I18"/>
    <mergeCell ref="B24:C24"/>
    <mergeCell ref="D24:I24"/>
    <mergeCell ref="B25:I25"/>
    <mergeCell ref="B26:I26"/>
    <mergeCell ref="C20:I20"/>
    <mergeCell ref="B21:C21"/>
    <mergeCell ref="D21:I21"/>
    <mergeCell ref="B22:I22"/>
    <mergeCell ref="B23:I23"/>
    <mergeCell ref="B34:C34"/>
    <mergeCell ref="D34:G34"/>
    <mergeCell ref="H34:I34"/>
    <mergeCell ref="B29:I29"/>
    <mergeCell ref="B28:H28"/>
    <mergeCell ref="B31:I31"/>
    <mergeCell ref="B32:I3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zoomScaleNormal="100" workbookViewId="0">
      <selection activeCell="G9" sqref="G9"/>
    </sheetView>
  </sheetViews>
  <sheetFormatPr defaultColWidth="8.85546875" defaultRowHeight="15" x14ac:dyDescent="0.25"/>
  <cols>
    <col min="1" max="1" width="7.7109375" style="16" customWidth="1"/>
    <col min="2" max="2" width="6.28515625" style="16" customWidth="1"/>
    <col min="3" max="3" width="5.28515625" style="16" customWidth="1"/>
    <col min="4" max="4" width="26.7109375" style="16" customWidth="1"/>
    <col min="5" max="5" width="8.85546875" style="16" customWidth="1"/>
    <col min="6" max="6" width="20.42578125" style="16" customWidth="1"/>
    <col min="7" max="7" width="26.7109375" style="16" customWidth="1"/>
    <col min="8" max="16384" width="8.85546875" style="16"/>
  </cols>
  <sheetData>
    <row r="1" spans="2:7" ht="42" customHeight="1" x14ac:dyDescent="0.25"/>
    <row r="2" spans="2:7" ht="18.75" x14ac:dyDescent="0.25">
      <c r="B2" s="153" t="s">
        <v>171</v>
      </c>
      <c r="C2" s="153"/>
      <c r="D2" s="153"/>
      <c r="E2" s="153"/>
      <c r="F2" s="153"/>
      <c r="G2" s="153"/>
    </row>
    <row r="3" spans="2:7" x14ac:dyDescent="0.25">
      <c r="G3" s="17" t="s">
        <v>170</v>
      </c>
    </row>
    <row r="4" spans="2:7" ht="6" customHeight="1" thickBot="1" x14ac:dyDescent="0.3"/>
    <row r="5" spans="2:7" s="20" customFormat="1" ht="25.15" customHeight="1" thickBot="1" x14ac:dyDescent="0.3">
      <c r="B5" s="18" t="s">
        <v>0</v>
      </c>
      <c r="C5" s="154" t="s">
        <v>24</v>
      </c>
      <c r="D5" s="155"/>
      <c r="E5" s="155"/>
      <c r="F5" s="156"/>
      <c r="G5" s="19" t="s">
        <v>25</v>
      </c>
    </row>
    <row r="6" spans="2:7" ht="25.15" customHeight="1" x14ac:dyDescent="0.25">
      <c r="B6" s="145" t="s">
        <v>26</v>
      </c>
      <c r="C6" s="146"/>
      <c r="D6" s="146"/>
      <c r="E6" s="146"/>
      <c r="F6" s="146"/>
      <c r="G6" s="147"/>
    </row>
    <row r="7" spans="2:7" ht="25.15" customHeight="1" x14ac:dyDescent="0.25">
      <c r="B7" s="21" t="s">
        <v>1</v>
      </c>
      <c r="C7" s="157" t="s">
        <v>45</v>
      </c>
      <c r="D7" s="157"/>
      <c r="E7" s="157"/>
      <c r="F7" s="157"/>
      <c r="G7" s="76">
        <v>6581697.71</v>
      </c>
    </row>
    <row r="8" spans="2:7" ht="25.15" customHeight="1" x14ac:dyDescent="0.25">
      <c r="B8" s="22" t="s">
        <v>2</v>
      </c>
      <c r="C8" s="158" t="s">
        <v>44</v>
      </c>
      <c r="D8" s="158"/>
      <c r="E8" s="158"/>
      <c r="F8" s="158"/>
      <c r="G8" s="77">
        <v>6310725.04</v>
      </c>
    </row>
    <row r="9" spans="2:7" s="25" customFormat="1" ht="25.15" customHeight="1" x14ac:dyDescent="0.25">
      <c r="B9" s="23" t="s">
        <v>3</v>
      </c>
      <c r="C9" s="159" t="s">
        <v>46</v>
      </c>
      <c r="D9" s="159"/>
      <c r="E9" s="159"/>
      <c r="F9" s="159"/>
      <c r="G9" s="24">
        <f>IF(G7&amp;G8="","",IF(N(G7)&gt;N(G8),N(G7)-N(G8),0))</f>
        <v>270972.66999999993</v>
      </c>
    </row>
    <row r="10" spans="2:7" s="25" customFormat="1" ht="25.15" customHeight="1" thickBot="1" x14ac:dyDescent="0.3">
      <c r="B10" s="26" t="s">
        <v>4</v>
      </c>
      <c r="C10" s="160" t="s">
        <v>47</v>
      </c>
      <c r="D10" s="160"/>
      <c r="E10" s="160"/>
      <c r="F10" s="160"/>
      <c r="G10" s="27">
        <f>IF(G7&amp;G8="","",IF(N(G8)&gt;N(G7),N(G8)-N(G7),0))</f>
        <v>0</v>
      </c>
    </row>
    <row r="11" spans="2:7" s="28" customFormat="1" ht="25.15" customHeight="1" x14ac:dyDescent="0.25">
      <c r="B11" s="142" t="s">
        <v>48</v>
      </c>
      <c r="C11" s="143"/>
      <c r="D11" s="143"/>
      <c r="E11" s="143"/>
      <c r="F11" s="143"/>
      <c r="G11" s="144"/>
    </row>
    <row r="12" spans="2:7" ht="25.15" customHeight="1" x14ac:dyDescent="0.25">
      <c r="B12" s="29" t="s">
        <v>5</v>
      </c>
      <c r="C12" s="149" t="s">
        <v>49</v>
      </c>
      <c r="D12" s="149"/>
      <c r="E12" s="149"/>
      <c r="F12" s="149"/>
      <c r="G12" s="80"/>
    </row>
    <row r="13" spans="2:7" ht="25.15" customHeight="1" x14ac:dyDescent="0.25">
      <c r="B13" s="30" t="s">
        <v>6</v>
      </c>
      <c r="C13" s="148" t="s">
        <v>50</v>
      </c>
      <c r="D13" s="148"/>
      <c r="E13" s="148"/>
      <c r="F13" s="148"/>
      <c r="G13" s="73">
        <v>5532.23</v>
      </c>
    </row>
    <row r="14" spans="2:7" ht="25.15" customHeight="1" x14ac:dyDescent="0.25">
      <c r="B14" s="30" t="s">
        <v>7</v>
      </c>
      <c r="C14" s="148" t="s">
        <v>51</v>
      </c>
      <c r="D14" s="148"/>
      <c r="E14" s="148"/>
      <c r="F14" s="148"/>
      <c r="G14" s="73">
        <v>17103.830000000002</v>
      </c>
    </row>
    <row r="15" spans="2:7" ht="25.15" customHeight="1" x14ac:dyDescent="0.25">
      <c r="B15" s="30" t="s">
        <v>8</v>
      </c>
      <c r="C15" s="150" t="s">
        <v>52</v>
      </c>
      <c r="D15" s="151"/>
      <c r="E15" s="151"/>
      <c r="F15" s="152"/>
      <c r="G15" s="73"/>
    </row>
    <row r="16" spans="2:7" ht="25.15" customHeight="1" x14ac:dyDescent="0.25">
      <c r="B16" s="30" t="s">
        <v>11</v>
      </c>
      <c r="C16" s="148" t="s">
        <v>53</v>
      </c>
      <c r="D16" s="148"/>
      <c r="E16" s="148"/>
      <c r="F16" s="148"/>
      <c r="G16" s="73"/>
    </row>
    <row r="17" spans="2:7" ht="25.15" customHeight="1" x14ac:dyDescent="0.25">
      <c r="B17" s="30" t="s">
        <v>27</v>
      </c>
      <c r="C17" s="148" t="s">
        <v>54</v>
      </c>
      <c r="D17" s="148"/>
      <c r="E17" s="148"/>
      <c r="F17" s="148"/>
      <c r="G17" s="73"/>
    </row>
    <row r="18" spans="2:7" ht="25.15" customHeight="1" x14ac:dyDescent="0.25">
      <c r="B18" s="30" t="s">
        <v>28</v>
      </c>
      <c r="C18" s="148" t="s">
        <v>55</v>
      </c>
      <c r="D18" s="148"/>
      <c r="E18" s="148"/>
      <c r="F18" s="148"/>
      <c r="G18" s="73"/>
    </row>
    <row r="19" spans="2:7" ht="25.15" customHeight="1" x14ac:dyDescent="0.25">
      <c r="B19" s="30" t="s">
        <v>29</v>
      </c>
      <c r="C19" s="148" t="s">
        <v>56</v>
      </c>
      <c r="D19" s="148"/>
      <c r="E19" s="148"/>
      <c r="F19" s="148"/>
      <c r="G19" s="73"/>
    </row>
    <row r="20" spans="2:7" ht="25.15" customHeight="1" x14ac:dyDescent="0.25">
      <c r="B20" s="30" t="s">
        <v>30</v>
      </c>
      <c r="C20" s="148" t="s">
        <v>57</v>
      </c>
      <c r="D20" s="148"/>
      <c r="E20" s="148"/>
      <c r="F20" s="148"/>
      <c r="G20" s="73"/>
    </row>
    <row r="21" spans="2:7" ht="25.15" customHeight="1" x14ac:dyDescent="0.25">
      <c r="B21" s="30" t="s">
        <v>31</v>
      </c>
      <c r="C21" s="148" t="s">
        <v>58</v>
      </c>
      <c r="D21" s="148"/>
      <c r="E21" s="148"/>
      <c r="F21" s="148"/>
      <c r="G21" s="73"/>
    </row>
    <row r="22" spans="2:7" ht="25.15" customHeight="1" x14ac:dyDescent="0.25">
      <c r="B22" s="30" t="s">
        <v>32</v>
      </c>
      <c r="C22" s="148" t="s">
        <v>59</v>
      </c>
      <c r="D22" s="148"/>
      <c r="E22" s="148"/>
      <c r="F22" s="148"/>
      <c r="G22" s="73"/>
    </row>
    <row r="23" spans="2:7" ht="25.15" customHeight="1" x14ac:dyDescent="0.25">
      <c r="B23" s="30" t="s">
        <v>33</v>
      </c>
      <c r="C23" s="148" t="s">
        <v>60</v>
      </c>
      <c r="D23" s="148"/>
      <c r="E23" s="148"/>
      <c r="F23" s="148"/>
      <c r="G23" s="73"/>
    </row>
    <row r="24" spans="2:7" ht="25.15" customHeight="1" x14ac:dyDescent="0.25">
      <c r="B24" s="30" t="s">
        <v>34</v>
      </c>
      <c r="C24" s="148" t="s">
        <v>61</v>
      </c>
      <c r="D24" s="148"/>
      <c r="E24" s="148"/>
      <c r="F24" s="148"/>
      <c r="G24" s="73"/>
    </row>
    <row r="25" spans="2:7" ht="25.15" customHeight="1" x14ac:dyDescent="0.25">
      <c r="B25" s="30" t="s">
        <v>35</v>
      </c>
      <c r="C25" s="148" t="s">
        <v>62</v>
      </c>
      <c r="D25" s="148"/>
      <c r="E25" s="148"/>
      <c r="F25" s="148"/>
      <c r="G25" s="73"/>
    </row>
    <row r="26" spans="2:7" ht="25.15" customHeight="1" x14ac:dyDescent="0.25">
      <c r="B26" s="30" t="s">
        <v>36</v>
      </c>
      <c r="C26" s="150" t="s">
        <v>63</v>
      </c>
      <c r="D26" s="151"/>
      <c r="E26" s="151"/>
      <c r="F26" s="152"/>
      <c r="G26" s="73"/>
    </row>
    <row r="27" spans="2:7" ht="25.15" customHeight="1" x14ac:dyDescent="0.25">
      <c r="B27" s="30" t="s">
        <v>37</v>
      </c>
      <c r="C27" s="148" t="s">
        <v>64</v>
      </c>
      <c r="D27" s="148"/>
      <c r="E27" s="148"/>
      <c r="F27" s="148"/>
      <c r="G27" s="73">
        <v>14777.75</v>
      </c>
    </row>
    <row r="28" spans="2:7" ht="25.15" customHeight="1" x14ac:dyDescent="0.25">
      <c r="B28" s="30" t="s">
        <v>38</v>
      </c>
      <c r="C28" s="148" t="s">
        <v>65</v>
      </c>
      <c r="D28" s="148"/>
      <c r="E28" s="148"/>
      <c r="F28" s="148"/>
      <c r="G28" s="73"/>
    </row>
    <row r="29" spans="2:7" ht="25.15" customHeight="1" x14ac:dyDescent="0.25">
      <c r="B29" s="30" t="s">
        <v>39</v>
      </c>
      <c r="C29" s="148" t="s">
        <v>66</v>
      </c>
      <c r="D29" s="148"/>
      <c r="E29" s="148"/>
      <c r="F29" s="148"/>
      <c r="G29" s="73"/>
    </row>
    <row r="30" spans="2:7" ht="25.15" customHeight="1" x14ac:dyDescent="0.25">
      <c r="B30" s="30" t="s">
        <v>40</v>
      </c>
      <c r="C30" s="148" t="s">
        <v>67</v>
      </c>
      <c r="D30" s="148"/>
      <c r="E30" s="148"/>
      <c r="F30" s="148"/>
      <c r="G30" s="73"/>
    </row>
    <row r="31" spans="2:7" ht="25.15" customHeight="1" x14ac:dyDescent="0.25">
      <c r="B31" s="30" t="s">
        <v>41</v>
      </c>
      <c r="C31" s="150" t="s">
        <v>68</v>
      </c>
      <c r="D31" s="151"/>
      <c r="E31" s="151"/>
      <c r="F31" s="152"/>
      <c r="G31" s="73"/>
    </row>
    <row r="32" spans="2:7" ht="25.15" customHeight="1" x14ac:dyDescent="0.25">
      <c r="B32" s="22" t="s">
        <v>42</v>
      </c>
      <c r="C32" s="136" t="s">
        <v>184</v>
      </c>
      <c r="D32" s="137"/>
      <c r="E32" s="137"/>
      <c r="F32" s="138"/>
      <c r="G32" s="81"/>
    </row>
    <row r="33" spans="2:7" s="25" customFormat="1" ht="25.15" customHeight="1" thickBot="1" x14ac:dyDescent="0.3">
      <c r="B33" s="26" t="s">
        <v>43</v>
      </c>
      <c r="C33" s="139" t="s">
        <v>69</v>
      </c>
      <c r="D33" s="140"/>
      <c r="E33" s="140"/>
      <c r="F33" s="141"/>
      <c r="G33" s="27">
        <f>IF(G12&amp;G13&amp;G14&amp;G15&amp;G16&amp;G17&amp;G18&amp;G19&amp;G20&amp;G21&amp;G22&amp;G23&amp;G24&amp;G25&amp;G26&amp;G27&amp;G28&amp;G29&amp;G30&amp;G31&amp;G32="","",SUM(G12:G32))</f>
        <v>37413.81</v>
      </c>
    </row>
  </sheetData>
  <sheetProtection password="B702" sheet="1" objects="1" scenarios="1"/>
  <protectedRanges>
    <protectedRange sqref="G7:G8 G12:G32" name="Raspon1"/>
  </protectedRanges>
  <mergeCells count="30">
    <mergeCell ref="B2:G2"/>
    <mergeCell ref="C21:F21"/>
    <mergeCell ref="C22:F22"/>
    <mergeCell ref="C23:F23"/>
    <mergeCell ref="C24:F24"/>
    <mergeCell ref="C16:F16"/>
    <mergeCell ref="C17:F17"/>
    <mergeCell ref="C19:F19"/>
    <mergeCell ref="C20:F20"/>
    <mergeCell ref="C5:F5"/>
    <mergeCell ref="C7:F7"/>
    <mergeCell ref="C8:F8"/>
    <mergeCell ref="C9:F9"/>
    <mergeCell ref="C10:F10"/>
    <mergeCell ref="C15:F15"/>
    <mergeCell ref="C32:F32"/>
    <mergeCell ref="C33:F33"/>
    <mergeCell ref="B11:G11"/>
    <mergeCell ref="B6:G6"/>
    <mergeCell ref="C29:F29"/>
    <mergeCell ref="C30:F30"/>
    <mergeCell ref="C18:F18"/>
    <mergeCell ref="C12:F12"/>
    <mergeCell ref="C13:F13"/>
    <mergeCell ref="C14:F14"/>
    <mergeCell ref="C31:F31"/>
    <mergeCell ref="C25:F25"/>
    <mergeCell ref="C26:F26"/>
    <mergeCell ref="C27:F27"/>
    <mergeCell ref="C28:F2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zoomScaleNormal="100" workbookViewId="0">
      <selection activeCell="G21" sqref="G21"/>
    </sheetView>
  </sheetViews>
  <sheetFormatPr defaultColWidth="17.7109375" defaultRowHeight="15" x14ac:dyDescent="0.25"/>
  <cols>
    <col min="1" max="1" width="7.7109375" style="16" customWidth="1"/>
    <col min="2" max="2" width="6.28515625" style="16" customWidth="1"/>
    <col min="3" max="3" width="5.28515625" style="16" customWidth="1"/>
    <col min="4" max="4" width="26.7109375" style="16" customWidth="1"/>
    <col min="5" max="5" width="8.85546875" style="16" customWidth="1"/>
    <col min="6" max="6" width="20.42578125" style="16" customWidth="1"/>
    <col min="7" max="7" width="26.7109375" style="16" customWidth="1"/>
    <col min="8" max="8" width="7.7109375" style="16" customWidth="1"/>
    <col min="9" max="16384" width="17.7109375" style="16"/>
  </cols>
  <sheetData>
    <row r="1" spans="2:13" ht="42" customHeight="1" thickBot="1" x14ac:dyDescent="0.3"/>
    <row r="2" spans="2:13" s="28" customFormat="1" ht="25.15" customHeight="1" x14ac:dyDescent="0.25">
      <c r="B2" s="167" t="s">
        <v>70</v>
      </c>
      <c r="C2" s="168"/>
      <c r="D2" s="168"/>
      <c r="E2" s="168"/>
      <c r="F2" s="168"/>
      <c r="G2" s="169"/>
    </row>
    <row r="3" spans="2:13" ht="25.15" customHeight="1" x14ac:dyDescent="0.25">
      <c r="B3" s="21" t="s">
        <v>71</v>
      </c>
      <c r="C3" s="157" t="s">
        <v>93</v>
      </c>
      <c r="D3" s="157"/>
      <c r="E3" s="157"/>
      <c r="F3" s="157"/>
      <c r="G3" s="76"/>
    </row>
    <row r="4" spans="2:13" ht="25.15" customHeight="1" x14ac:dyDescent="0.25">
      <c r="B4" s="30" t="s">
        <v>72</v>
      </c>
      <c r="C4" s="148" t="s">
        <v>185</v>
      </c>
      <c r="D4" s="148"/>
      <c r="E4" s="148"/>
      <c r="F4" s="148"/>
      <c r="G4" s="73"/>
    </row>
    <row r="5" spans="2:13" ht="25.15" customHeight="1" x14ac:dyDescent="0.25">
      <c r="B5" s="30" t="s">
        <v>73</v>
      </c>
      <c r="C5" s="148" t="s">
        <v>94</v>
      </c>
      <c r="D5" s="148"/>
      <c r="E5" s="148"/>
      <c r="F5" s="148"/>
      <c r="G5" s="73"/>
    </row>
    <row r="6" spans="2:13" ht="25.15" customHeight="1" x14ac:dyDescent="0.25">
      <c r="B6" s="30" t="s">
        <v>74</v>
      </c>
      <c r="C6" s="150" t="s">
        <v>186</v>
      </c>
      <c r="D6" s="151"/>
      <c r="E6" s="151"/>
      <c r="F6" s="152"/>
      <c r="G6" s="73"/>
      <c r="H6" s="31"/>
      <c r="I6" s="32" t="s">
        <v>174</v>
      </c>
      <c r="J6" s="33">
        <f>'Str. 2'!G9</f>
        <v>270972.66999999993</v>
      </c>
    </row>
    <row r="7" spans="2:13" ht="25.15" customHeight="1" x14ac:dyDescent="0.25">
      <c r="B7" s="30" t="s">
        <v>75</v>
      </c>
      <c r="C7" s="148" t="s">
        <v>95</v>
      </c>
      <c r="D7" s="148"/>
      <c r="E7" s="148"/>
      <c r="F7" s="148"/>
      <c r="G7" s="73"/>
      <c r="H7" s="31"/>
      <c r="I7" s="32" t="s">
        <v>175</v>
      </c>
      <c r="J7" s="33">
        <f>'Str. 2'!G10</f>
        <v>0</v>
      </c>
    </row>
    <row r="8" spans="2:13" ht="25.15" customHeight="1" x14ac:dyDescent="0.25">
      <c r="B8" s="30" t="s">
        <v>76</v>
      </c>
      <c r="C8" s="150" t="s">
        <v>187</v>
      </c>
      <c r="D8" s="151"/>
      <c r="E8" s="151"/>
      <c r="F8" s="152"/>
      <c r="G8" s="73"/>
      <c r="H8" s="31"/>
      <c r="I8" s="32" t="s">
        <v>176</v>
      </c>
      <c r="J8" s="33">
        <f>'Str. 2'!G33</f>
        <v>37413.81</v>
      </c>
    </row>
    <row r="9" spans="2:13" ht="25.15" customHeight="1" x14ac:dyDescent="0.25">
      <c r="B9" s="30" t="s">
        <v>77</v>
      </c>
      <c r="C9" s="148" t="s">
        <v>96</v>
      </c>
      <c r="D9" s="148"/>
      <c r="E9" s="148"/>
      <c r="F9" s="148"/>
      <c r="G9" s="73"/>
      <c r="H9" s="31"/>
      <c r="I9" s="32" t="s">
        <v>177</v>
      </c>
      <c r="J9" s="33" t="str">
        <f>G13</f>
        <v/>
      </c>
    </row>
    <row r="10" spans="2:13" s="25" customFormat="1" ht="25.15" customHeight="1" x14ac:dyDescent="0.25">
      <c r="B10" s="66" t="s">
        <v>78</v>
      </c>
      <c r="C10" s="164" t="s">
        <v>200</v>
      </c>
      <c r="D10" s="165"/>
      <c r="E10" s="165"/>
      <c r="F10" s="166"/>
      <c r="G10" s="68" t="str">
        <f>IF(G11&amp;G12="","",SUM(G11,G12))</f>
        <v/>
      </c>
      <c r="H10" s="69" t="s">
        <v>178</v>
      </c>
      <c r="I10" s="69" t="s">
        <v>181</v>
      </c>
      <c r="J10" s="70">
        <f>N(J6)+N(J8)-N(J9)</f>
        <v>308386.47999999992</v>
      </c>
    </row>
    <row r="11" spans="2:13" ht="25.15" customHeight="1" x14ac:dyDescent="0.25">
      <c r="B11" s="30" t="s">
        <v>79</v>
      </c>
      <c r="C11" s="148" t="s">
        <v>97</v>
      </c>
      <c r="D11" s="148"/>
      <c r="E11" s="148"/>
      <c r="F11" s="148"/>
      <c r="G11" s="73"/>
      <c r="H11" s="32" t="s">
        <v>179</v>
      </c>
      <c r="I11" s="32" t="s">
        <v>182</v>
      </c>
      <c r="J11" s="33">
        <f>N(J7)-N(J8)+N(J9)</f>
        <v>-37413.81</v>
      </c>
    </row>
    <row r="12" spans="2:13" ht="25.15" customHeight="1" x14ac:dyDescent="0.25">
      <c r="B12" s="22" t="s">
        <v>80</v>
      </c>
      <c r="C12" s="158" t="s">
        <v>98</v>
      </c>
      <c r="D12" s="158"/>
      <c r="E12" s="158"/>
      <c r="F12" s="158"/>
      <c r="G12" s="77"/>
      <c r="H12" s="32" t="s">
        <v>180</v>
      </c>
      <c r="I12" s="32" t="s">
        <v>183</v>
      </c>
      <c r="J12" s="33">
        <f>IF(N(G16)=0,N(G20),N(G16))</f>
        <v>752415.19</v>
      </c>
    </row>
    <row r="13" spans="2:13" s="25" customFormat="1" ht="25.15" customHeight="1" thickBot="1" x14ac:dyDescent="0.3">
      <c r="B13" s="26" t="s">
        <v>81</v>
      </c>
      <c r="C13" s="160" t="s">
        <v>99</v>
      </c>
      <c r="D13" s="160"/>
      <c r="E13" s="160"/>
      <c r="F13" s="160"/>
      <c r="G13" s="35" t="str">
        <f>IF(G3&amp;G4&amp;G5&amp;G6&amp;G7&amp;G8&amp;G9&amp;G10="","",SUM(G3:G10))</f>
        <v/>
      </c>
      <c r="H13" s="31"/>
      <c r="I13" s="36" t="str">
        <f>IF(N(J7)=0,IF(N(J10)&gt;=0,IF(N(J12)&lt;=N(J10),"36=A","39=A"),"39=-A"),IF(N(J11)&lt;0,IF(N(J12)&lt;=-N(J11),"36=-B","39=-B"),"39=B"))</f>
        <v>39=A</v>
      </c>
      <c r="J13" s="36" t="str">
        <f>IF(N(J7)=0,IF(N(J10)&gt;=0,IF(N(J12)&lt;=N(J10),"38=36-37","41=40-39"),"41=39+40"),IF(N(J11)&lt;0,IF(N(J12)&lt;=-N(J11),"38=36-37","41=40-39"),"41=39+40"))</f>
        <v>41=40-39</v>
      </c>
    </row>
    <row r="14" spans="2:13" ht="25.15" customHeight="1" x14ac:dyDescent="0.25">
      <c r="B14" s="142" t="s">
        <v>100</v>
      </c>
      <c r="C14" s="143"/>
      <c r="D14" s="143"/>
      <c r="E14" s="143"/>
      <c r="F14" s="143"/>
      <c r="G14" s="144"/>
      <c r="I14" s="37"/>
      <c r="J14" s="37"/>
    </row>
    <row r="15" spans="2:13" ht="25.15" customHeight="1" x14ac:dyDescent="0.25">
      <c r="B15" s="29" t="s">
        <v>82</v>
      </c>
      <c r="C15" s="161" t="s">
        <v>207</v>
      </c>
      <c r="D15" s="162"/>
      <c r="E15" s="162"/>
      <c r="F15" s="163"/>
      <c r="G15" s="34" t="str">
        <f>IF(J6&amp;J7&amp;J8&amp;J9="","",IF(I13="36=A",J10,IF(I13="36=-B",-J11,"")))</f>
        <v/>
      </c>
      <c r="I15" s="38"/>
      <c r="J15" s="38"/>
      <c r="L15" s="38"/>
      <c r="M15" s="38"/>
    </row>
    <row r="16" spans="2:13" ht="25.15" customHeight="1" x14ac:dyDescent="0.25">
      <c r="B16" s="39" t="s">
        <v>83</v>
      </c>
      <c r="C16" s="158" t="s">
        <v>101</v>
      </c>
      <c r="D16" s="158"/>
      <c r="E16" s="158"/>
      <c r="F16" s="158"/>
      <c r="G16" s="78"/>
      <c r="I16" s="5" t="str">
        <f>IF(G16&amp;G20="","",IF(AND(G16&lt;&gt;"",G20&lt;&gt;""),"Samo jedno od polja br. 37 i br. 40. smije biti ispunjeno!",IF(AND(G16&lt;&gt;"",G21&lt;&gt;""),"Podatak iz polja br. 37, treba upisati u polje br. 40!","")))</f>
        <v/>
      </c>
    </row>
    <row r="17" spans="2:9" s="25" customFormat="1" ht="25.15" customHeight="1" thickBot="1" x14ac:dyDescent="0.3">
      <c r="B17" s="40" t="s">
        <v>84</v>
      </c>
      <c r="C17" s="160" t="s">
        <v>102</v>
      </c>
      <c r="D17" s="160"/>
      <c r="E17" s="160"/>
      <c r="F17" s="160"/>
      <c r="G17" s="27" t="str">
        <f>IF(J6&amp;J7&amp;J8&amp;J9="","",IF(J13="38=36-37",N(G15)-N(J12),""))</f>
        <v/>
      </c>
      <c r="H17" s="16"/>
      <c r="I17" s="16"/>
    </row>
    <row r="18" spans="2:9" ht="25.15" customHeight="1" x14ac:dyDescent="0.25">
      <c r="B18" s="142" t="s">
        <v>103</v>
      </c>
      <c r="C18" s="143"/>
      <c r="D18" s="143"/>
      <c r="E18" s="143"/>
      <c r="F18" s="143"/>
      <c r="G18" s="144"/>
    </row>
    <row r="19" spans="2:9" ht="25.15" customHeight="1" x14ac:dyDescent="0.25">
      <c r="B19" s="29" t="s">
        <v>85</v>
      </c>
      <c r="C19" s="161" t="s">
        <v>206</v>
      </c>
      <c r="D19" s="162"/>
      <c r="E19" s="162"/>
      <c r="F19" s="163"/>
      <c r="G19" s="41">
        <f>IF(I13="39=A",J10,IF(I13="39=-A",-J10,IF(I13="39=B",J11,IF(I13="39=-B",-J11,""))))</f>
        <v>308386.47999999992</v>
      </c>
    </row>
    <row r="20" spans="2:9" ht="25.15" customHeight="1" x14ac:dyDescent="0.25">
      <c r="B20" s="22" t="s">
        <v>86</v>
      </c>
      <c r="C20" s="158" t="s">
        <v>101</v>
      </c>
      <c r="D20" s="158"/>
      <c r="E20" s="158"/>
      <c r="F20" s="158"/>
      <c r="G20" s="78">
        <v>752415.19</v>
      </c>
      <c r="I20" s="4" t="str">
        <f>IF(G16&amp;G20="","",IF(AND(G16&lt;&gt;"",G20&lt;&gt;""),"Samo jedno od polja br. 37 i br. 40. smije biti ispunjeno!",IF(AND(G20&lt;&gt;"",G17&lt;&gt;""),"Podatak iz polja br. 40, treba upisati u polje br. 37!","")))</f>
        <v/>
      </c>
    </row>
    <row r="21" spans="2:9" s="25" customFormat="1" ht="25.15" customHeight="1" thickBot="1" x14ac:dyDescent="0.3">
      <c r="B21" s="26" t="s">
        <v>87</v>
      </c>
      <c r="C21" s="160" t="s">
        <v>104</v>
      </c>
      <c r="D21" s="160"/>
      <c r="E21" s="160"/>
      <c r="F21" s="160"/>
      <c r="G21" s="27">
        <f>IF(J13="41=40-39",N(J12)-N(G19),IF(J13="41=39+40",N(G19)+N(J12),""))</f>
        <v>444028.71</v>
      </c>
      <c r="H21" s="16"/>
      <c r="I21" s="16"/>
    </row>
    <row r="22" spans="2:9" ht="25.15" customHeight="1" x14ac:dyDescent="0.25">
      <c r="B22" s="142" t="s">
        <v>105</v>
      </c>
      <c r="C22" s="143"/>
      <c r="D22" s="143"/>
      <c r="E22" s="143"/>
      <c r="F22" s="143"/>
      <c r="G22" s="144"/>
    </row>
    <row r="23" spans="2:9" ht="25.15" customHeight="1" x14ac:dyDescent="0.25">
      <c r="B23" s="29" t="s">
        <v>88</v>
      </c>
      <c r="C23" s="149" t="s">
        <v>106</v>
      </c>
      <c r="D23" s="149"/>
      <c r="E23" s="149"/>
      <c r="F23" s="149"/>
      <c r="G23" s="41" t="str">
        <f>G17</f>
        <v/>
      </c>
    </row>
    <row r="24" spans="2:9" ht="25.15" customHeight="1" x14ac:dyDescent="0.25">
      <c r="B24" s="22" t="s">
        <v>89</v>
      </c>
      <c r="C24" s="174" t="s">
        <v>107</v>
      </c>
      <c r="D24" s="174"/>
      <c r="E24" s="174"/>
      <c r="F24" s="174"/>
      <c r="G24" s="42" t="str">
        <f>IF(G23="","",20%)</f>
        <v/>
      </c>
    </row>
    <row r="25" spans="2:9" s="25" customFormat="1" ht="25.15" customHeight="1" thickBot="1" x14ac:dyDescent="0.3">
      <c r="B25" s="26" t="s">
        <v>90</v>
      </c>
      <c r="C25" s="173" t="s">
        <v>108</v>
      </c>
      <c r="D25" s="173"/>
      <c r="E25" s="173"/>
      <c r="F25" s="173"/>
      <c r="G25" s="35" t="str">
        <f>IF(G23&amp;G24="","",N(G23)*N(G24))</f>
        <v/>
      </c>
    </row>
    <row r="26" spans="2:9" ht="25.15" customHeight="1" x14ac:dyDescent="0.25">
      <c r="B26" s="142" t="s">
        <v>109</v>
      </c>
      <c r="C26" s="143"/>
      <c r="D26" s="143"/>
      <c r="E26" s="143"/>
      <c r="F26" s="143"/>
      <c r="G26" s="144"/>
    </row>
    <row r="27" spans="2:9" s="25" customFormat="1" ht="25.15" customHeight="1" x14ac:dyDescent="0.25">
      <c r="B27" s="71" t="s">
        <v>91</v>
      </c>
      <c r="C27" s="164" t="s">
        <v>205</v>
      </c>
      <c r="D27" s="165"/>
      <c r="E27" s="165"/>
      <c r="F27" s="166"/>
      <c r="G27" s="72" t="str">
        <f>IF(G28&amp;G29="","",SUM(G28:G29))</f>
        <v/>
      </c>
    </row>
    <row r="28" spans="2:9" ht="25.15" customHeight="1" x14ac:dyDescent="0.25">
      <c r="B28" s="30" t="s">
        <v>92</v>
      </c>
      <c r="C28" s="161" t="s">
        <v>208</v>
      </c>
      <c r="D28" s="162"/>
      <c r="E28" s="162"/>
      <c r="F28" s="163"/>
      <c r="G28" s="73"/>
    </row>
    <row r="29" spans="2:9" ht="25.15" customHeight="1" thickBot="1" x14ac:dyDescent="0.3">
      <c r="B29" s="43" t="s">
        <v>110</v>
      </c>
      <c r="C29" s="170" t="s">
        <v>209</v>
      </c>
      <c r="D29" s="171"/>
      <c r="E29" s="171"/>
      <c r="F29" s="172"/>
      <c r="G29" s="79"/>
    </row>
  </sheetData>
  <sheetProtection password="B702" sheet="1" objects="1" scenarios="1"/>
  <protectedRanges>
    <protectedRange sqref="G3:G9 G11:G12 G16 G20 G28" name="Raspon1"/>
    <protectedRange sqref="G29" name="Raspon1_1"/>
  </protectedRanges>
  <mergeCells count="28">
    <mergeCell ref="C29:F29"/>
    <mergeCell ref="C25:F25"/>
    <mergeCell ref="C27:F27"/>
    <mergeCell ref="C16:F16"/>
    <mergeCell ref="C17:F17"/>
    <mergeCell ref="C19:F19"/>
    <mergeCell ref="C20:F20"/>
    <mergeCell ref="C21:F21"/>
    <mergeCell ref="B26:G26"/>
    <mergeCell ref="B22:G22"/>
    <mergeCell ref="C28:F28"/>
    <mergeCell ref="B18:G18"/>
    <mergeCell ref="C23:F23"/>
    <mergeCell ref="C24:F24"/>
    <mergeCell ref="B2:G2"/>
    <mergeCell ref="C8:F8"/>
    <mergeCell ref="C3:F3"/>
    <mergeCell ref="C4:F4"/>
    <mergeCell ref="C5:F5"/>
    <mergeCell ref="C6:F6"/>
    <mergeCell ref="C7:F7"/>
    <mergeCell ref="B14:G14"/>
    <mergeCell ref="C15:F15"/>
    <mergeCell ref="C9:F9"/>
    <mergeCell ref="C10:F10"/>
    <mergeCell ref="C11:F11"/>
    <mergeCell ref="C12:F12"/>
    <mergeCell ref="C13:F13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2"/>
  <sheetViews>
    <sheetView topLeftCell="A7" workbookViewId="0">
      <selection activeCell="G22" sqref="G22"/>
    </sheetView>
  </sheetViews>
  <sheetFormatPr defaultColWidth="17.7109375" defaultRowHeight="15" x14ac:dyDescent="0.25"/>
  <cols>
    <col min="1" max="1" width="7.7109375" style="16" customWidth="1"/>
    <col min="2" max="2" width="6.28515625" style="16" customWidth="1"/>
    <col min="3" max="3" width="5.28515625" style="16" customWidth="1"/>
    <col min="4" max="4" width="26.7109375" style="16" customWidth="1"/>
    <col min="5" max="5" width="20.42578125" style="16" customWidth="1"/>
    <col min="6" max="6" width="8.85546875" style="16" customWidth="1"/>
    <col min="7" max="7" width="26.7109375" style="16" customWidth="1"/>
    <col min="8" max="16384" width="17.7109375" style="16"/>
  </cols>
  <sheetData>
    <row r="1" spans="2:7" ht="42" customHeight="1" thickBot="1" x14ac:dyDescent="0.3"/>
    <row r="2" spans="2:7" s="25" customFormat="1" ht="25.15" customHeight="1" x14ac:dyDescent="0.25">
      <c r="B2" s="83" t="s">
        <v>111</v>
      </c>
      <c r="C2" s="192" t="s">
        <v>201</v>
      </c>
      <c r="D2" s="193"/>
      <c r="E2" s="193"/>
      <c r="F2" s="194"/>
      <c r="G2" s="84" t="str">
        <f>IF(G3&amp;G4&amp;G5="","",SUM(G3:G5))</f>
        <v/>
      </c>
    </row>
    <row r="3" spans="2:7" ht="25.15" customHeight="1" x14ac:dyDescent="0.25">
      <c r="B3" s="30" t="s">
        <v>112</v>
      </c>
      <c r="C3" s="148" t="s">
        <v>133</v>
      </c>
      <c r="D3" s="148"/>
      <c r="E3" s="148"/>
      <c r="F3" s="148"/>
      <c r="G3" s="73"/>
    </row>
    <row r="4" spans="2:7" ht="25.15" customHeight="1" x14ac:dyDescent="0.25">
      <c r="B4" s="30" t="s">
        <v>113</v>
      </c>
      <c r="C4" s="148" t="s">
        <v>134</v>
      </c>
      <c r="D4" s="148"/>
      <c r="E4" s="148"/>
      <c r="F4" s="148"/>
      <c r="G4" s="73"/>
    </row>
    <row r="5" spans="2:7" ht="25.15" customHeight="1" x14ac:dyDescent="0.25">
      <c r="B5" s="30" t="s">
        <v>114</v>
      </c>
      <c r="C5" s="148" t="s">
        <v>134</v>
      </c>
      <c r="D5" s="148"/>
      <c r="E5" s="148"/>
      <c r="F5" s="148"/>
      <c r="G5" s="73"/>
    </row>
    <row r="6" spans="2:7" s="25" customFormat="1" ht="25.15" customHeight="1" x14ac:dyDescent="0.25">
      <c r="B6" s="66" t="s">
        <v>115</v>
      </c>
      <c r="C6" s="195" t="s">
        <v>194</v>
      </c>
      <c r="D6" s="196"/>
      <c r="E6" s="196"/>
      <c r="F6" s="197"/>
      <c r="G6" s="67" t="str">
        <f>IF(G7&amp;G8&amp;G9&amp;G10="","",SUM(G7:G10))</f>
        <v/>
      </c>
    </row>
    <row r="7" spans="2:7" ht="25.15" customHeight="1" x14ac:dyDescent="0.25">
      <c r="B7" s="30" t="s">
        <v>116</v>
      </c>
      <c r="C7" s="198" t="s">
        <v>190</v>
      </c>
      <c r="D7" s="198"/>
      <c r="E7" s="198"/>
      <c r="F7" s="198"/>
      <c r="G7" s="73"/>
    </row>
    <row r="8" spans="2:7" ht="25.15" customHeight="1" x14ac:dyDescent="0.25">
      <c r="B8" s="30" t="s">
        <v>117</v>
      </c>
      <c r="C8" s="184" t="s">
        <v>191</v>
      </c>
      <c r="D8" s="184"/>
      <c r="E8" s="184"/>
      <c r="F8" s="184"/>
      <c r="G8" s="73"/>
    </row>
    <row r="9" spans="2:7" ht="25.15" customHeight="1" x14ac:dyDescent="0.25">
      <c r="B9" s="30" t="s">
        <v>118</v>
      </c>
      <c r="C9" s="184" t="s">
        <v>192</v>
      </c>
      <c r="D9" s="184"/>
      <c r="E9" s="184"/>
      <c r="F9" s="184"/>
      <c r="G9" s="73"/>
    </row>
    <row r="10" spans="2:7" ht="25.15" customHeight="1" x14ac:dyDescent="0.25">
      <c r="B10" s="30" t="s">
        <v>119</v>
      </c>
      <c r="C10" s="184" t="s">
        <v>193</v>
      </c>
      <c r="D10" s="184"/>
      <c r="E10" s="184"/>
      <c r="F10" s="184"/>
      <c r="G10" s="73"/>
    </row>
    <row r="11" spans="2:7" s="25" customFormat="1" ht="25.15" customHeight="1" x14ac:dyDescent="0.25">
      <c r="B11" s="66" t="s">
        <v>120</v>
      </c>
      <c r="C11" s="195" t="s">
        <v>188</v>
      </c>
      <c r="D11" s="196"/>
      <c r="E11" s="196"/>
      <c r="F11" s="197"/>
      <c r="G11" s="67" t="str">
        <f>IF(G12&amp;G13&amp;G14&amp;G15="","",SUM(G12:G15))</f>
        <v/>
      </c>
    </row>
    <row r="12" spans="2:7" ht="25.15" customHeight="1" x14ac:dyDescent="0.25">
      <c r="B12" s="30" t="s">
        <v>121</v>
      </c>
      <c r="C12" s="184" t="s">
        <v>189</v>
      </c>
      <c r="D12" s="184"/>
      <c r="E12" s="184"/>
      <c r="F12" s="184"/>
      <c r="G12" s="73"/>
    </row>
    <row r="13" spans="2:7" ht="25.15" customHeight="1" x14ac:dyDescent="0.25">
      <c r="B13" s="30" t="s">
        <v>122</v>
      </c>
      <c r="C13" s="184" t="s">
        <v>195</v>
      </c>
      <c r="D13" s="184"/>
      <c r="E13" s="184"/>
      <c r="F13" s="184"/>
      <c r="G13" s="73"/>
    </row>
    <row r="14" spans="2:7" ht="25.15" customHeight="1" x14ac:dyDescent="0.25">
      <c r="B14" s="30" t="s">
        <v>123</v>
      </c>
      <c r="C14" s="184" t="s">
        <v>196</v>
      </c>
      <c r="D14" s="184"/>
      <c r="E14" s="184"/>
      <c r="F14" s="184"/>
      <c r="G14" s="73"/>
    </row>
    <row r="15" spans="2:7" ht="25.15" customHeight="1" x14ac:dyDescent="0.25">
      <c r="B15" s="30" t="s">
        <v>124</v>
      </c>
      <c r="C15" s="184" t="s">
        <v>197</v>
      </c>
      <c r="D15" s="184"/>
      <c r="E15" s="184"/>
      <c r="F15" s="184"/>
      <c r="G15" s="73"/>
    </row>
    <row r="16" spans="2:7" ht="25.15" customHeight="1" x14ac:dyDescent="0.25">
      <c r="B16" s="66" t="s">
        <v>125</v>
      </c>
      <c r="C16" s="185" t="s">
        <v>198</v>
      </c>
      <c r="D16" s="185"/>
      <c r="E16" s="185"/>
      <c r="F16" s="185"/>
      <c r="G16" s="44" t="str">
        <f>IF(G6&amp;G11="","",SUM(G6,G11))</f>
        <v/>
      </c>
    </row>
    <row r="17" spans="2:10" ht="25.15" customHeight="1" thickBot="1" x14ac:dyDescent="0.3">
      <c r="B17" s="45">
        <v>52</v>
      </c>
      <c r="C17" s="186" t="s">
        <v>210</v>
      </c>
      <c r="D17" s="187"/>
      <c r="E17" s="187"/>
      <c r="F17" s="188"/>
      <c r="G17" s="46" t="str">
        <f>IF('Str. 3'!G27&amp;'Str. 3'!G28&amp;'Str. 4'!G2&amp;'Str. 4'!G16="","",SUM('Str. 3'!G27,'Str. 4'!G2,'Str. 4'!G16))</f>
        <v/>
      </c>
    </row>
    <row r="18" spans="2:10" s="28" customFormat="1" ht="25.15" customHeight="1" x14ac:dyDescent="0.25">
      <c r="B18" s="142" t="s">
        <v>135</v>
      </c>
      <c r="C18" s="143"/>
      <c r="D18" s="143"/>
      <c r="E18" s="143"/>
      <c r="F18" s="143"/>
      <c r="G18" s="144"/>
      <c r="I18" s="16"/>
      <c r="J18" s="16"/>
    </row>
    <row r="19" spans="2:10" ht="25.15" customHeight="1" x14ac:dyDescent="0.25">
      <c r="B19" s="47" t="s">
        <v>126</v>
      </c>
      <c r="C19" s="181" t="s">
        <v>137</v>
      </c>
      <c r="D19" s="181"/>
      <c r="E19" s="181"/>
      <c r="F19" s="181"/>
      <c r="G19" s="48" t="str">
        <f>IF('Str. 3'!G25&amp;'Str. 4'!G17="","",MAX(0,N('Str. 3'!G25)-N('Str. 4'!G17)))</f>
        <v/>
      </c>
    </row>
    <row r="20" spans="2:10" ht="25.15" customHeight="1" x14ac:dyDescent="0.25">
      <c r="B20" s="47" t="s">
        <v>127</v>
      </c>
      <c r="C20" s="181" t="s">
        <v>136</v>
      </c>
      <c r="D20" s="181"/>
      <c r="E20" s="181"/>
      <c r="F20" s="181"/>
      <c r="G20" s="73"/>
    </row>
    <row r="21" spans="2:10" ht="25.15" customHeight="1" x14ac:dyDescent="0.25">
      <c r="B21" s="47" t="s">
        <v>128</v>
      </c>
      <c r="C21" s="181" t="s">
        <v>138</v>
      </c>
      <c r="D21" s="181"/>
      <c r="E21" s="181"/>
      <c r="F21" s="181"/>
      <c r="G21" s="48" t="str">
        <f>IF(G19&amp;G20="","",MAX(0,N(G19)-N(G20)))</f>
        <v/>
      </c>
    </row>
    <row r="22" spans="2:10" ht="25.15" customHeight="1" x14ac:dyDescent="0.25">
      <c r="B22" s="47" t="s">
        <v>129</v>
      </c>
      <c r="C22" s="189" t="s">
        <v>139</v>
      </c>
      <c r="D22" s="190"/>
      <c r="E22" s="190"/>
      <c r="F22" s="191"/>
      <c r="G22" s="73"/>
    </row>
    <row r="23" spans="2:10" ht="25.15" customHeight="1" x14ac:dyDescent="0.25">
      <c r="B23" s="47" t="s">
        <v>130</v>
      </c>
      <c r="C23" s="181" t="s">
        <v>140</v>
      </c>
      <c r="D23" s="181"/>
      <c r="E23" s="181"/>
      <c r="F23" s="181"/>
      <c r="G23" s="48" t="str">
        <f>IF(G21&amp;G22="","",IF(N(G21)&gt;N(G22),N(G21)-N(G22),""))</f>
        <v/>
      </c>
    </row>
    <row r="24" spans="2:10" ht="25.15" customHeight="1" x14ac:dyDescent="0.25">
      <c r="B24" s="47" t="s">
        <v>131</v>
      </c>
      <c r="C24" s="181" t="s">
        <v>141</v>
      </c>
      <c r="D24" s="181"/>
      <c r="E24" s="181"/>
      <c r="F24" s="181"/>
      <c r="G24" s="48" t="str">
        <f>IF(G21&amp;G22="","",IF(N(G22)&gt;N(G21),N(G22)-N(G21),""))</f>
        <v/>
      </c>
    </row>
    <row r="25" spans="2:10" ht="25.15" customHeight="1" thickBot="1" x14ac:dyDescent="0.3">
      <c r="B25" s="45" t="s">
        <v>132</v>
      </c>
      <c r="C25" s="182" t="s">
        <v>202</v>
      </c>
      <c r="D25" s="183"/>
      <c r="E25" s="183"/>
      <c r="F25" s="75">
        <v>12</v>
      </c>
      <c r="G25" s="49" t="str">
        <f>IF('Str. 3'!G23&amp;'Str. 3'!G4&amp;'Str. 3'!G11&amp;'Str. 4'!G17="","",((N('Str. 3'!G23)+N('Str. 3'!G4)+N('Str. 3'!G11))*20/100-N('Str. 4'!G17))/F25)</f>
        <v/>
      </c>
      <c r="H25" s="50"/>
    </row>
    <row r="26" spans="2:10" s="28" customFormat="1" ht="39.6" customHeight="1" x14ac:dyDescent="0.25">
      <c r="B26" s="175" t="s">
        <v>142</v>
      </c>
      <c r="C26" s="175"/>
      <c r="D26" s="175"/>
      <c r="E26" s="175"/>
      <c r="F26" s="175"/>
      <c r="G26" s="175"/>
    </row>
    <row r="27" spans="2:10" s="28" customFormat="1" ht="9" customHeight="1" x14ac:dyDescent="0.25">
      <c r="B27" s="51"/>
      <c r="C27" s="51"/>
      <c r="D27" s="51"/>
      <c r="E27" s="51"/>
      <c r="F27" s="51"/>
      <c r="G27" s="51"/>
    </row>
    <row r="28" spans="2:10" ht="22.9" customHeight="1" x14ac:dyDescent="0.25">
      <c r="B28" s="177" t="s">
        <v>144</v>
      </c>
      <c r="C28" s="177"/>
      <c r="D28" s="74"/>
    </row>
    <row r="29" spans="2:10" ht="24" customHeight="1" x14ac:dyDescent="0.25">
      <c r="F29" s="176" t="s">
        <v>143</v>
      </c>
      <c r="G29" s="176"/>
    </row>
    <row r="30" spans="2:10" ht="24" customHeight="1" x14ac:dyDescent="0.25">
      <c r="B30" s="178" t="s">
        <v>145</v>
      </c>
      <c r="C30" s="178"/>
      <c r="D30" s="178"/>
      <c r="E30" s="178"/>
      <c r="F30" s="178"/>
      <c r="G30" s="178"/>
    </row>
    <row r="31" spans="2:10" ht="12" customHeight="1" x14ac:dyDescent="0.25">
      <c r="B31" s="180" t="s">
        <v>146</v>
      </c>
      <c r="C31" s="180"/>
      <c r="D31" s="180"/>
      <c r="E31" s="180"/>
      <c r="F31" s="180"/>
      <c r="G31" s="180"/>
    </row>
    <row r="32" spans="2:10" ht="12" customHeight="1" x14ac:dyDescent="0.25">
      <c r="B32" s="179" t="s">
        <v>147</v>
      </c>
      <c r="C32" s="179"/>
      <c r="D32" s="179" t="s">
        <v>148</v>
      </c>
      <c r="E32" s="179"/>
      <c r="F32" s="179"/>
      <c r="G32" s="179"/>
    </row>
  </sheetData>
  <sheetProtection password="B702" sheet="1" objects="1" scenarios="1"/>
  <protectedRanges>
    <protectedRange sqref="D28 G3:G5 G7:G10 G12:G15 G20 G22 F25" name="Raspon1"/>
  </protectedRanges>
  <mergeCells count="31">
    <mergeCell ref="C12:F12"/>
    <mergeCell ref="C2:F2"/>
    <mergeCell ref="C3:F3"/>
    <mergeCell ref="C4:F4"/>
    <mergeCell ref="C5:F5"/>
    <mergeCell ref="C6:F6"/>
    <mergeCell ref="C7:F7"/>
    <mergeCell ref="C8:F8"/>
    <mergeCell ref="C9:F9"/>
    <mergeCell ref="C10:F10"/>
    <mergeCell ref="C11:F11"/>
    <mergeCell ref="C23:F23"/>
    <mergeCell ref="C24:F24"/>
    <mergeCell ref="C25:E25"/>
    <mergeCell ref="C13:F13"/>
    <mergeCell ref="C14:F14"/>
    <mergeCell ref="C15:F15"/>
    <mergeCell ref="C16:F16"/>
    <mergeCell ref="C17:F17"/>
    <mergeCell ref="B18:G18"/>
    <mergeCell ref="C19:F19"/>
    <mergeCell ref="C21:F21"/>
    <mergeCell ref="C22:F22"/>
    <mergeCell ref="C20:F20"/>
    <mergeCell ref="B26:G26"/>
    <mergeCell ref="F29:G29"/>
    <mergeCell ref="B28:C28"/>
    <mergeCell ref="B30:G30"/>
    <mergeCell ref="B32:C32"/>
    <mergeCell ref="D32:G32"/>
    <mergeCell ref="B31:G31"/>
  </mergeCells>
  <hyperlinks>
    <hyperlink ref="B32" r:id="rId1" display="www.rrif.hr"/>
    <hyperlink ref="D32" r:id="rId2" display="rrif@rrif.hr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97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7"/>
  <sheetViews>
    <sheetView workbookViewId="0"/>
  </sheetViews>
  <sheetFormatPr defaultColWidth="8.85546875" defaultRowHeight="14.25" x14ac:dyDescent="0.25"/>
  <cols>
    <col min="1" max="1" width="4.42578125" style="52" customWidth="1"/>
    <col min="2" max="2" width="3.5703125" style="52" customWidth="1"/>
    <col min="3" max="3" width="0.85546875" style="52" customWidth="1"/>
    <col min="4" max="4" width="17.7109375" style="52" customWidth="1"/>
    <col min="5" max="5" width="8.28515625" style="52" customWidth="1"/>
    <col min="6" max="6" width="8.85546875" style="52"/>
    <col min="7" max="7" width="12.28515625" style="52" customWidth="1"/>
    <col min="8" max="9" width="10" style="52" customWidth="1"/>
    <col min="10" max="10" width="8.85546875" style="52" customWidth="1"/>
    <col min="11" max="11" width="15.7109375" style="52" customWidth="1"/>
    <col min="12" max="12" width="4.42578125" style="52" customWidth="1"/>
    <col min="13" max="16384" width="8.85546875" style="52"/>
  </cols>
  <sheetData>
    <row r="1" spans="2:11" ht="24" customHeight="1" thickBot="1" x14ac:dyDescent="0.3"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2:11" ht="63" customHeight="1" thickBot="1" x14ac:dyDescent="0.3">
      <c r="B2" s="202" t="s">
        <v>204</v>
      </c>
      <c r="C2" s="203"/>
      <c r="D2" s="203"/>
      <c r="E2" s="203"/>
      <c r="F2" s="203"/>
      <c r="G2" s="203"/>
      <c r="H2" s="203"/>
      <c r="I2" s="53"/>
      <c r="J2" s="53"/>
      <c r="K2" s="54"/>
    </row>
    <row r="3" spans="2:11" ht="24" customHeight="1" x14ac:dyDescent="0.25"/>
    <row r="4" spans="2:11" ht="30.75" x14ac:dyDescent="0.25">
      <c r="B4" s="205" t="s">
        <v>19</v>
      </c>
      <c r="C4" s="205"/>
      <c r="D4" s="205"/>
      <c r="E4" s="205"/>
      <c r="F4" s="205"/>
      <c r="G4" s="205"/>
      <c r="H4" s="205"/>
      <c r="I4" s="205"/>
      <c r="J4" s="205"/>
      <c r="K4" s="205"/>
    </row>
    <row r="5" spans="2:11" ht="30.75" x14ac:dyDescent="0.25">
      <c r="B5" s="204" t="s">
        <v>20</v>
      </c>
      <c r="C5" s="204"/>
      <c r="D5" s="204"/>
      <c r="E5" s="204"/>
      <c r="F5" s="204"/>
      <c r="G5" s="204"/>
      <c r="H5" s="204"/>
      <c r="I5" s="204"/>
      <c r="J5" s="204"/>
      <c r="K5" s="204"/>
    </row>
    <row r="6" spans="2:11" ht="24" customHeight="1" x14ac:dyDescent="0.25"/>
    <row r="7" spans="2:11" ht="19.149999999999999" customHeight="1" x14ac:dyDescent="0.25">
      <c r="B7" s="55" t="s">
        <v>12</v>
      </c>
    </row>
    <row r="8" spans="2:11" ht="6" customHeight="1" x14ac:dyDescent="0.25"/>
    <row r="9" spans="2:11" ht="19.149999999999999" customHeight="1" x14ac:dyDescent="0.25">
      <c r="B9" s="56" t="s">
        <v>1</v>
      </c>
      <c r="D9" s="52" t="s">
        <v>169</v>
      </c>
    </row>
    <row r="10" spans="2:11" ht="19.149999999999999" customHeight="1" x14ac:dyDescent="0.25">
      <c r="B10" s="56" t="s">
        <v>2</v>
      </c>
      <c r="D10" s="52" t="s">
        <v>14</v>
      </c>
    </row>
    <row r="11" spans="2:11" ht="19.149999999999999" customHeight="1" x14ac:dyDescent="0.25">
      <c r="B11" s="56" t="s">
        <v>3</v>
      </c>
      <c r="D11" s="52" t="s">
        <v>13</v>
      </c>
    </row>
    <row r="12" spans="2:11" ht="19.899999999999999" customHeight="1" x14ac:dyDescent="0.25">
      <c r="B12" s="56"/>
    </row>
    <row r="13" spans="2:11" ht="19.149999999999999" customHeight="1" x14ac:dyDescent="0.25">
      <c r="B13" s="57" t="s">
        <v>15</v>
      </c>
      <c r="C13" s="58"/>
      <c r="D13" s="58"/>
    </row>
    <row r="14" spans="2:11" ht="6" customHeight="1" x14ac:dyDescent="0.25">
      <c r="B14" s="58"/>
      <c r="C14" s="58"/>
      <c r="D14" s="58"/>
    </row>
    <row r="15" spans="2:11" ht="19.149999999999999" customHeight="1" x14ac:dyDescent="0.25">
      <c r="B15" s="59" t="s">
        <v>1</v>
      </c>
      <c r="C15" s="58"/>
      <c r="D15" s="58" t="s">
        <v>16</v>
      </c>
    </row>
    <row r="16" spans="2:11" ht="19.149999999999999" customHeight="1" x14ac:dyDescent="0.25">
      <c r="B16" s="59" t="s">
        <v>2</v>
      </c>
      <c r="C16" s="58"/>
      <c r="D16" s="58" t="s">
        <v>17</v>
      </c>
    </row>
    <row r="17" spans="2:11" x14ac:dyDescent="0.25">
      <c r="B17" s="59"/>
      <c r="C17" s="58"/>
      <c r="D17" s="58" t="s">
        <v>18</v>
      </c>
    </row>
    <row r="18" spans="2:11" ht="19.899999999999999" customHeight="1" x14ac:dyDescent="0.25">
      <c r="B18" s="56"/>
    </row>
    <row r="19" spans="2:11" s="61" customFormat="1" ht="19.149999999999999" customHeight="1" x14ac:dyDescent="0.25">
      <c r="B19" s="60" t="s">
        <v>172</v>
      </c>
    </row>
    <row r="20" spans="2:11" s="61" customFormat="1" ht="6" customHeight="1" x14ac:dyDescent="0.25"/>
    <row r="21" spans="2:11" s="61" customFormat="1" ht="19.149999999999999" customHeight="1" x14ac:dyDescent="0.25">
      <c r="B21" s="62" t="s">
        <v>1</v>
      </c>
      <c r="D21" s="61" t="s">
        <v>212</v>
      </c>
    </row>
    <row r="22" spans="2:11" s="61" customFormat="1" ht="19.149999999999999" customHeight="1" x14ac:dyDescent="0.25">
      <c r="B22" s="62"/>
      <c r="D22" s="61" t="s">
        <v>203</v>
      </c>
    </row>
    <row r="23" spans="2:11" s="61" customFormat="1" ht="19.149999999999999" customHeight="1" x14ac:dyDescent="0.25">
      <c r="B23" s="62" t="s">
        <v>2</v>
      </c>
      <c r="D23" s="61" t="s">
        <v>173</v>
      </c>
    </row>
    <row r="24" spans="2:11" s="63" customFormat="1" ht="19.149999999999999" customHeight="1" x14ac:dyDescent="0.25">
      <c r="D24" s="64" t="s">
        <v>211</v>
      </c>
      <c r="E24" s="65"/>
      <c r="F24" s="65"/>
      <c r="G24" s="65"/>
      <c r="H24" s="65"/>
      <c r="I24" s="65"/>
      <c r="J24" s="65"/>
      <c r="K24" s="65"/>
    </row>
    <row r="25" spans="2:11" s="61" customFormat="1" ht="19.149999999999999" customHeight="1" x14ac:dyDescent="0.25">
      <c r="B25" s="62" t="s">
        <v>3</v>
      </c>
      <c r="D25" s="61" t="s">
        <v>21</v>
      </c>
    </row>
    <row r="26" spans="2:11" s="61" customFormat="1" ht="19.149999999999999" customHeight="1" x14ac:dyDescent="0.25">
      <c r="D26" s="61" t="s">
        <v>22</v>
      </c>
      <c r="H26" s="201" t="s">
        <v>23</v>
      </c>
      <c r="I26" s="201"/>
      <c r="J26" s="201"/>
      <c r="K26" s="201"/>
    </row>
    <row r="27" spans="2:11" ht="24" customHeight="1" x14ac:dyDescent="0.25">
      <c r="B27" s="200"/>
      <c r="C27" s="200"/>
      <c r="D27" s="200"/>
      <c r="E27" s="200"/>
      <c r="F27" s="200"/>
      <c r="G27" s="200"/>
      <c r="H27" s="200"/>
      <c r="I27" s="200"/>
      <c r="J27" s="200"/>
      <c r="K27" s="200"/>
    </row>
  </sheetData>
  <sheetProtection password="B702" sheet="1" objects="1" scenarios="1"/>
  <mergeCells count="6">
    <mergeCell ref="B1:K1"/>
    <mergeCell ref="B27:K27"/>
    <mergeCell ref="H26:K26"/>
    <mergeCell ref="B2:H2"/>
    <mergeCell ref="B5:K5"/>
    <mergeCell ref="B4:K4"/>
  </mergeCells>
  <hyperlinks>
    <hyperlink ref="B5" r:id="rId1"/>
    <hyperlink ref="H26" r:id="rId2"/>
    <hyperlink ref="D24" r:id="rId3"/>
  </hyperlinks>
  <pageMargins left="0.39370078740157483" right="0.39370078740157483" top="0.47244094488188981" bottom="0.47244094488188981" header="0" footer="0.19685039370078741"/>
  <pageSetup paperSize="9" scale="99" orientation="portrait" r:id="rId4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/>
  </sheetViews>
  <sheetFormatPr defaultRowHeight="15" x14ac:dyDescent="0.25"/>
  <sheetData>
    <row r="2" spans="2:2" x14ac:dyDescent="0.25">
      <c r="B2" s="1">
        <f>B1+1</f>
        <v>1</v>
      </c>
    </row>
    <row r="3" spans="2:2" x14ac:dyDescent="0.25">
      <c r="B3" s="2">
        <f t="shared" ref="B3:B13" si="0">B2+1</f>
        <v>2</v>
      </c>
    </row>
    <row r="4" spans="2:2" x14ac:dyDescent="0.25">
      <c r="B4" s="2">
        <f t="shared" si="0"/>
        <v>3</v>
      </c>
    </row>
    <row r="5" spans="2:2" x14ac:dyDescent="0.25">
      <c r="B5" s="2">
        <f t="shared" si="0"/>
        <v>4</v>
      </c>
    </row>
    <row r="6" spans="2:2" x14ac:dyDescent="0.25">
      <c r="B6" s="2">
        <f t="shared" si="0"/>
        <v>5</v>
      </c>
    </row>
    <row r="7" spans="2:2" x14ac:dyDescent="0.25">
      <c r="B7" s="2">
        <f t="shared" si="0"/>
        <v>6</v>
      </c>
    </row>
    <row r="8" spans="2:2" x14ac:dyDescent="0.25">
      <c r="B8" s="2">
        <f t="shared" si="0"/>
        <v>7</v>
      </c>
    </row>
    <row r="9" spans="2:2" x14ac:dyDescent="0.25">
      <c r="B9" s="2">
        <f t="shared" si="0"/>
        <v>8</v>
      </c>
    </row>
    <row r="10" spans="2:2" x14ac:dyDescent="0.25">
      <c r="B10" s="2">
        <f t="shared" si="0"/>
        <v>9</v>
      </c>
    </row>
    <row r="11" spans="2:2" x14ac:dyDescent="0.25">
      <c r="B11" s="2">
        <f t="shared" si="0"/>
        <v>10</v>
      </c>
    </row>
    <row r="12" spans="2:2" x14ac:dyDescent="0.25">
      <c r="B12" s="2">
        <f t="shared" si="0"/>
        <v>11</v>
      </c>
    </row>
    <row r="13" spans="2:2" x14ac:dyDescent="0.25">
      <c r="B13" s="3">
        <f t="shared" si="0"/>
        <v>12</v>
      </c>
    </row>
  </sheetData>
  <sheetProtection password="B702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Str. 1</vt:lpstr>
      <vt:lpstr>Str. 2</vt:lpstr>
      <vt:lpstr>Str. 3</vt:lpstr>
      <vt:lpstr>Str. 4</vt:lpstr>
      <vt:lpstr>uputa</vt:lpstr>
      <vt:lpstr>podaci</vt:lpstr>
      <vt:lpstr>'Str. 1'!Print_Area</vt:lpstr>
      <vt:lpstr>'Str. 2'!Print_Area</vt:lpstr>
      <vt:lpstr>'Str. 3'!Print_Area</vt:lpstr>
      <vt:lpstr>'Str. 4'!Print_Area</vt:lpstr>
      <vt:lpstr>uputa!Print_Area</vt:lpstr>
      <vt:lpstr>Upis1</vt:lpstr>
      <vt:lpstr>Upis2</vt:lpstr>
      <vt:lpstr>Upis3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Tisljar</dc:creator>
  <cp:lastModifiedBy>NATASA</cp:lastModifiedBy>
  <cp:lastPrinted>2016-02-17T09:38:32Z</cp:lastPrinted>
  <dcterms:created xsi:type="dcterms:W3CDTF">2011-01-16T22:40:28Z</dcterms:created>
  <dcterms:modified xsi:type="dcterms:W3CDTF">2016-02-17T10:27:58Z</dcterms:modified>
</cp:coreProperties>
</file>