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codeName="ThisWorkbook" defaultThemeVersion="124226"/>
  <mc:AlternateContent xmlns:mc="http://schemas.openxmlformats.org/markup-compatibility/2006">
    <mc:Choice Requires="x15">
      <x15ac:absPath xmlns:x15ac="http://schemas.microsoft.com/office/spreadsheetml/2010/11/ac" url="H:\2023. GODINA\JAVNA NABAVA  2023. g\UČENIČKI (studentski) DOM ZA POTREBE VISOKE ŠKOLE  - po GRUPAMA\"/>
    </mc:Choice>
  </mc:AlternateContent>
  <xr:revisionPtr revIDLastSave="0" documentId="13_ncr:1_{16B237C3-09FB-4FC7-990A-FA9FB1AE57F8}" xr6:coauthVersionLast="47" xr6:coauthVersionMax="47" xr10:uidLastSave="{00000000-0000-0000-0000-000000000000}"/>
  <bookViews>
    <workbookView xWindow="-120" yWindow="-120" windowWidth="29040" windowHeight="15840" tabRatio="810" activeTab="2" xr2:uid="{00000000-000D-0000-FFFF-FFFF00000000}"/>
  </bookViews>
  <sheets>
    <sheet name="REKAPITULACIJA" sheetId="9" r:id="rId1"/>
    <sheet name="01 GRAĐ OBRT" sheetId="13" r:id="rId2"/>
    <sheet name="02 ELEKTROINSTALACIJE" sheetId="12" r:id="rId3"/>
    <sheet name="03 STROJARSTVO" sheetId="14" r:id="rId4"/>
    <sheet name="04 VODOVOD" sheetId="6" r:id="rId5"/>
  </sheets>
  <definedNames>
    <definedName name="_xlnm.Print_Titles" localSheetId="1">'01 GRAĐ OBRT'!$1:$7</definedName>
    <definedName name="_xlnm.Print_Titles" localSheetId="2">'02 ELEKTROINSTALACIJE'!$1:$4</definedName>
    <definedName name="_xlnm.Print_Titles" localSheetId="4">'04 VODOVOD'!$1:$6</definedName>
    <definedName name="_xlnm.Print_Titles" localSheetId="0">REKAPITULACIJA!$1:$5</definedName>
    <definedName name="_xlnm.Print_Area" localSheetId="1">'01 GRAĐ OBRT'!$A$1:$F$199</definedName>
    <definedName name="_xlnm.Print_Area" localSheetId="2">'02 ELEKTROINSTALACIJE'!$A$1:$F$398</definedName>
    <definedName name="_xlnm.Print_Area" localSheetId="4">'04 VODOVOD'!$A$1:$F$58</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37" i="14" l="1"/>
  <c r="F134" i="14"/>
  <c r="F131" i="14"/>
  <c r="F128" i="14"/>
  <c r="F125" i="14"/>
  <c r="F122" i="14"/>
  <c r="F119" i="14"/>
  <c r="F116" i="14"/>
  <c r="F113" i="14"/>
  <c r="F110" i="14"/>
  <c r="F107" i="14"/>
  <c r="F104" i="14"/>
  <c r="F99" i="14"/>
  <c r="F98" i="14"/>
  <c r="F97" i="14"/>
  <c r="F94" i="14"/>
  <c r="F93" i="14"/>
  <c r="F90" i="14"/>
  <c r="F75" i="14"/>
  <c r="F60" i="14"/>
  <c r="F56" i="14"/>
  <c r="F55" i="14"/>
  <c r="F54" i="14"/>
  <c r="F50" i="14"/>
  <c r="F49" i="14"/>
  <c r="F48" i="14"/>
  <c r="F47" i="14"/>
  <c r="F46" i="14"/>
  <c r="F45" i="14"/>
  <c r="F41" i="14"/>
  <c r="F40" i="14"/>
  <c r="F39" i="14"/>
  <c r="F38" i="14"/>
  <c r="F37" i="14"/>
  <c r="F36" i="14"/>
  <c r="F32" i="14"/>
  <c r="F29" i="14"/>
  <c r="F25" i="14"/>
  <c r="F20" i="14"/>
  <c r="F19" i="14"/>
  <c r="F16" i="14"/>
  <c r="F15" i="14"/>
  <c r="F12" i="14"/>
  <c r="F195" i="13"/>
  <c r="F197" i="13" s="1"/>
  <c r="F184" i="13"/>
  <c r="F186" i="13" s="1"/>
  <c r="F174" i="13"/>
  <c r="F172" i="13"/>
  <c r="F176" i="13" s="1"/>
  <c r="F161" i="13"/>
  <c r="F160" i="13"/>
  <c r="F159" i="13"/>
  <c r="F156" i="13"/>
  <c r="F151" i="13"/>
  <c r="F149" i="13"/>
  <c r="F147" i="13"/>
  <c r="F145" i="13"/>
  <c r="F143" i="13"/>
  <c r="F141" i="13"/>
  <c r="F139" i="13"/>
  <c r="F136" i="13"/>
  <c r="F134" i="13"/>
  <c r="F118" i="13"/>
  <c r="F117" i="13"/>
  <c r="F115" i="13"/>
  <c r="F113" i="13"/>
  <c r="F111" i="13"/>
  <c r="F109" i="13"/>
  <c r="F107" i="13"/>
  <c r="F105" i="13"/>
  <c r="F95" i="13"/>
  <c r="F93" i="13"/>
  <c r="F91" i="13"/>
  <c r="F89" i="13"/>
  <c r="F87" i="13"/>
  <c r="F75" i="13"/>
  <c r="F73" i="13"/>
  <c r="F72" i="13"/>
  <c r="F69" i="13"/>
  <c r="F67" i="13"/>
  <c r="F65" i="13"/>
  <c r="F63" i="13"/>
  <c r="F61" i="13"/>
  <c r="F49" i="13"/>
  <c r="F48" i="13"/>
  <c r="F37" i="13"/>
  <c r="F39" i="13" s="1"/>
  <c r="F28" i="13"/>
  <c r="F26" i="13"/>
  <c r="F24" i="13"/>
  <c r="F22" i="13"/>
  <c r="F20" i="13"/>
  <c r="F12" i="13"/>
  <c r="F14" i="13" s="1"/>
  <c r="F139" i="14" l="1"/>
  <c r="H20" i="9" s="1"/>
  <c r="F163" i="13"/>
  <c r="F120" i="13"/>
  <c r="F97" i="13"/>
  <c r="F77" i="13"/>
  <c r="F51" i="13"/>
  <c r="F31" i="13"/>
  <c r="F142" i="14" l="1"/>
  <c r="F141" i="14"/>
  <c r="F199" i="13"/>
  <c r="H16" i="9" s="1"/>
  <c r="F200" i="13" l="1"/>
  <c r="F201" i="13"/>
  <c r="F390" i="12"/>
  <c r="F388" i="12"/>
  <c r="F382" i="12"/>
  <c r="F380" i="12"/>
  <c r="F378" i="12"/>
  <c r="F376" i="12"/>
  <c r="F374" i="12"/>
  <c r="F372" i="12"/>
  <c r="F365" i="12"/>
  <c r="F363" i="12"/>
  <c r="F361" i="12"/>
  <c r="F359" i="12"/>
  <c r="F357" i="12"/>
  <c r="F355" i="12"/>
  <c r="F353" i="12"/>
  <c r="F351" i="12"/>
  <c r="F349" i="12"/>
  <c r="F347" i="12"/>
  <c r="F345" i="12"/>
  <c r="F343" i="12"/>
  <c r="F341" i="12"/>
  <c r="F339" i="12"/>
  <c r="F337" i="12"/>
  <c r="F335" i="12"/>
  <c r="F333" i="12"/>
  <c r="F331" i="12"/>
  <c r="F329" i="12"/>
  <c r="F327" i="12"/>
  <c r="F325" i="12"/>
  <c r="F323" i="12"/>
  <c r="F321" i="12"/>
  <c r="F319" i="12"/>
  <c r="F317" i="12"/>
  <c r="F314" i="12"/>
  <c r="F311" i="12"/>
  <c r="F308" i="12"/>
  <c r="F305" i="12"/>
  <c r="F302" i="12"/>
  <c r="F299" i="12"/>
  <c r="F296" i="12"/>
  <c r="F293" i="12"/>
  <c r="F290" i="12"/>
  <c r="F287" i="12"/>
  <c r="F284" i="12"/>
  <c r="F281" i="12"/>
  <c r="F278" i="12"/>
  <c r="F271" i="12"/>
  <c r="F269" i="12"/>
  <c r="F267" i="12"/>
  <c r="F273" i="12" s="1"/>
  <c r="F260" i="12"/>
  <c r="F258" i="12"/>
  <c r="F256" i="12"/>
  <c r="F254" i="12"/>
  <c r="F252" i="12"/>
  <c r="F251" i="12"/>
  <c r="F250" i="12"/>
  <c r="F249" i="12"/>
  <c r="F248" i="12"/>
  <c r="F240" i="12"/>
  <c r="F238" i="12"/>
  <c r="F236" i="12"/>
  <c r="F234" i="12"/>
  <c r="F231" i="12"/>
  <c r="F229" i="12"/>
  <c r="F216" i="12"/>
  <c r="F206" i="12"/>
  <c r="F204" i="12"/>
  <c r="F202" i="12"/>
  <c r="F200" i="12"/>
  <c r="F198" i="12"/>
  <c r="F196" i="12"/>
  <c r="F194" i="12"/>
  <c r="F192" i="12"/>
  <c r="F190" i="12"/>
  <c r="F182" i="12"/>
  <c r="F176" i="12"/>
  <c r="F168" i="12"/>
  <c r="F166" i="12"/>
  <c r="F164" i="12"/>
  <c r="F162" i="12"/>
  <c r="F156" i="12"/>
  <c r="F150" i="12"/>
  <c r="F146" i="12"/>
  <c r="F141" i="12"/>
  <c r="F136" i="12"/>
  <c r="F131" i="12"/>
  <c r="F127" i="12"/>
  <c r="F123" i="12"/>
  <c r="F118" i="12"/>
  <c r="F113" i="12"/>
  <c r="F108" i="12"/>
  <c r="F103" i="12"/>
  <c r="F97" i="12"/>
  <c r="F92" i="12"/>
  <c r="F87" i="12"/>
  <c r="F81" i="12"/>
  <c r="F76" i="12"/>
  <c r="F71" i="12"/>
  <c r="F66" i="12"/>
  <c r="F61" i="12"/>
  <c r="F57" i="12"/>
  <c r="F53" i="12"/>
  <c r="F49" i="12"/>
  <c r="F44" i="12"/>
  <c r="F39" i="12"/>
  <c r="F20" i="12"/>
  <c r="F19" i="12"/>
  <c r="F18" i="12"/>
  <c r="F17" i="12"/>
  <c r="F16" i="12"/>
  <c r="F15" i="12"/>
  <c r="F14" i="12"/>
  <c r="F13" i="12"/>
  <c r="F12" i="12"/>
  <c r="F11" i="12"/>
  <c r="F10" i="12"/>
  <c r="F9" i="12"/>
  <c r="F22" i="12" s="1"/>
  <c r="F196" i="6"/>
  <c r="F193" i="6"/>
  <c r="F190" i="6"/>
  <c r="F187" i="6"/>
  <c r="F184" i="6"/>
  <c r="F176" i="6"/>
  <c r="F173" i="6"/>
  <c r="F170" i="6"/>
  <c r="F167" i="6"/>
  <c r="F162" i="6"/>
  <c r="F158" i="6"/>
  <c r="F154" i="6"/>
  <c r="F151" i="6"/>
  <c r="D147" i="6"/>
  <c r="F147" i="6" s="1"/>
  <c r="D140" i="6"/>
  <c r="F140" i="6" s="1"/>
  <c r="F129" i="6"/>
  <c r="F128" i="6"/>
  <c r="F126" i="6"/>
  <c r="F121" i="6"/>
  <c r="F119" i="6"/>
  <c r="F117" i="6"/>
  <c r="F112" i="6"/>
  <c r="F110" i="6"/>
  <c r="F108" i="6"/>
  <c r="F106" i="6"/>
  <c r="F101" i="6"/>
  <c r="F99" i="6"/>
  <c r="F97" i="6"/>
  <c r="F95" i="6"/>
  <c r="F84" i="6"/>
  <c r="F80" i="6"/>
  <c r="F79" i="6"/>
  <c r="F76" i="6"/>
  <c r="F73" i="6"/>
  <c r="F69" i="6"/>
  <c r="F66" i="6"/>
  <c r="F65" i="6"/>
  <c r="F64" i="6"/>
  <c r="F87" i="6" l="1"/>
  <c r="F392" i="12"/>
  <c r="F384" i="12"/>
  <c r="F367" i="12"/>
  <c r="F262" i="12"/>
  <c r="F242" i="12"/>
  <c r="F208" i="12"/>
  <c r="F170" i="12"/>
  <c r="F178" i="6"/>
  <c r="F131" i="6"/>
  <c r="F198" i="6"/>
  <c r="F394" i="12" l="1"/>
  <c r="H18" i="9" s="1"/>
  <c r="F396" i="12" l="1"/>
  <c r="F395" i="12"/>
  <c r="F45" i="6"/>
  <c r="F42" i="6"/>
  <c r="F14" i="6"/>
  <c r="F15" i="6"/>
  <c r="F21" i="6"/>
  <c r="F34" i="6"/>
  <c r="F38" i="6"/>
  <c r="F20" i="6"/>
  <c r="F16" i="6"/>
  <c r="F25" i="6"/>
  <c r="F29" i="6"/>
  <c r="F48" i="6"/>
  <c r="F51" i="6"/>
  <c r="F54" i="6"/>
  <c r="F57" i="6" l="1"/>
  <c r="F201" i="6" s="1"/>
  <c r="F203" i="6" l="1"/>
  <c r="H22" i="9"/>
  <c r="H27" i="9" s="1"/>
  <c r="H31" i="9" s="1"/>
  <c r="F202" i="6"/>
  <c r="H29" i="9" l="1"/>
</calcChain>
</file>

<file path=xl/sharedStrings.xml><?xml version="1.0" encoding="utf-8"?>
<sst xmlns="http://schemas.openxmlformats.org/spreadsheetml/2006/main" count="1058" uniqueCount="610">
  <si>
    <t>vratašca</t>
  </si>
  <si>
    <t>2.03.</t>
  </si>
  <si>
    <t>Iskop:</t>
  </si>
  <si>
    <t>m3</t>
  </si>
  <si>
    <t>Pješčana posteljica:</t>
  </si>
  <si>
    <t>PDV 25 %</t>
  </si>
  <si>
    <t xml:space="preserve"> </t>
  </si>
  <si>
    <t>Odvoz:</t>
  </si>
  <si>
    <t>1.01.</t>
  </si>
  <si>
    <t>3.04.</t>
  </si>
  <si>
    <t>5.02.</t>
  </si>
  <si>
    <t>5.03.</t>
  </si>
  <si>
    <t>5.04.</t>
  </si>
  <si>
    <t>R.br.</t>
  </si>
  <si>
    <t>Kol.</t>
  </si>
  <si>
    <t>Opis stavke</t>
  </si>
  <si>
    <t>J.m.</t>
  </si>
  <si>
    <t>kom.</t>
  </si>
  <si>
    <t>R  E  K  A  P  I  T  U  L  A  C  I  J  A</t>
  </si>
  <si>
    <t>kpl.</t>
  </si>
  <si>
    <t>3.01.</t>
  </si>
  <si>
    <t>4.01.</t>
  </si>
  <si>
    <t xml:space="preserve">UKUPNO </t>
  </si>
  <si>
    <t>Komplet u funkcionalnoj izvedbi sastoji se od:</t>
  </si>
  <si>
    <t>4.05.</t>
  </si>
  <si>
    <t>1.08.</t>
  </si>
  <si>
    <t>1.09.</t>
  </si>
  <si>
    <t>1.     UKUPNO VODOVOD</t>
  </si>
  <si>
    <t>1.     VODOVOD</t>
  </si>
  <si>
    <t>3.   SANITARIJE</t>
  </si>
  <si>
    <t>4.   GRAĐEVINSKI RADOVI</t>
  </si>
  <si>
    <t>4.  UKUPNO GRAĐEVINSKI RADOVI</t>
  </si>
  <si>
    <t>3.  UKUPNO SANITARIJE</t>
  </si>
  <si>
    <t>1.06.</t>
  </si>
  <si>
    <t>1.07.</t>
  </si>
  <si>
    <t>1.04.</t>
  </si>
  <si>
    <t>m'</t>
  </si>
  <si>
    <t>1.05.</t>
  </si>
  <si>
    <t>4.04.</t>
  </si>
  <si>
    <t>4.06.</t>
  </si>
  <si>
    <t>4.07.</t>
  </si>
  <si>
    <t>4.08.</t>
  </si>
  <si>
    <t>4.02.</t>
  </si>
  <si>
    <t>3.03.</t>
  </si>
  <si>
    <t>5.   GEODETSKI I OSTALI RADOVI</t>
  </si>
  <si>
    <t>5.01.</t>
  </si>
  <si>
    <t>5.  UKUPNO GEODETSKI I OSTALI RADOVI</t>
  </si>
  <si>
    <t>Obračun se vrši po m' kompletno montirane, ugrađene i ispitane cijevi zajedno sa svim spojnim, brtvećim i pomoćnim materijalom i radom u funkcionalnom stanju.</t>
  </si>
  <si>
    <t>Obračun po m3 iskopanog rova spremnog za izradu posteljice od pijeska i ugradnju kanalizacijskih cijevi, zajedno sa svim potrebnim materijalom i radom.</t>
  </si>
  <si>
    <t>Obračun po m3 ugrađene posteljice i nadsloja spremne za zatrpavanje rova sa svim potrebnim radom i materijalom.</t>
  </si>
  <si>
    <t>Zatrpavanje materijalom iz iskopa:</t>
  </si>
  <si>
    <t>4.09.</t>
  </si>
  <si>
    <t>DN 50 mm</t>
  </si>
  <si>
    <t>3.02.</t>
  </si>
  <si>
    <t>DN 40 mm</t>
  </si>
  <si>
    <t>2.     UKUPNO ODVODNJA</t>
  </si>
  <si>
    <t>2.     ODVODNJA</t>
  </si>
  <si>
    <t>DN20 mm</t>
  </si>
  <si>
    <t>DN 100 mm</t>
  </si>
  <si>
    <t>DN = unutarnji profil cijevi</t>
  </si>
  <si>
    <t>NAPOMENA:</t>
  </si>
  <si>
    <t>5.05.</t>
  </si>
  <si>
    <t xml:space="preserve">          </t>
  </si>
  <si>
    <t>Obračun po komadu ugrađenom kosom nasjednom ventilu za pražnjenje sa svim potrebnim spojnim i brtvećim materijalom i radom u funkcionalnom stanju.</t>
  </si>
  <si>
    <t>Obračun po komadu ugrađenom podžbuknom ventilu sa svim potrebnim spojnim i brtvećim materijalom i radom u funkcionalnom stanju.</t>
  </si>
  <si>
    <t>U stavku ulazi dobava i montaža filtra,sav potrebni spojni, pričvrsni i brtveći materijal i rad. Obračun po komadu ugrađenom filteru, sa svim potrebnim spojnim, brtvećim i pričvrsnim materijalom i radom za potpuno ispunjenje stavke.</t>
  </si>
  <si>
    <t>2.02.</t>
  </si>
  <si>
    <t>2.04.</t>
  </si>
  <si>
    <t>1.03.</t>
  </si>
  <si>
    <t>1.10.</t>
  </si>
  <si>
    <t xml:space="preserve">  </t>
  </si>
  <si>
    <t>šlic širine 15/10 cm</t>
  </si>
  <si>
    <t>2.06.</t>
  </si>
  <si>
    <t>U stavku ulazi: dobava, ugradnja i razastiranje pijeska granulacije 0-4 mm, te izrada nadsloja nakon ugrađene cijevi.</t>
  </si>
  <si>
    <t>vel. 20x20cm</t>
  </si>
  <si>
    <t>2.05.</t>
  </si>
  <si>
    <t>4.03.</t>
  </si>
  <si>
    <t>cjevovod</t>
  </si>
  <si>
    <t>okna</t>
  </si>
  <si>
    <t>Pronalaženje i precizno detektiranje postojećih instalacija vodovoda, struje, plina i dtk-a.</t>
  </si>
  <si>
    <t>Njihovo obilježavanje i osiguranje od eventualnih oštećenja prilikom izvođenja radova na rekonstrukciji i montaži novih instalacija vodovoda i odvodnje.</t>
  </si>
  <si>
    <t>cjevna provodnica za cijev 108-112 mm</t>
  </si>
  <si>
    <r>
      <t xml:space="preserve">BROJ PROJEKTA: </t>
    </r>
    <r>
      <rPr>
        <b/>
        <sz val="8"/>
        <rFont val="ISOCPEUR"/>
        <family val="2"/>
      </rPr>
      <t>V_003_22_00</t>
    </r>
  </si>
  <si>
    <r>
      <rPr>
        <sz val="8"/>
        <rFont val="ISOCPEUR"/>
        <family val="2"/>
      </rPr>
      <t xml:space="preserve">GRAĐEVINA: </t>
    </r>
    <r>
      <rPr>
        <b/>
        <sz val="8"/>
        <rFont val="ISOCPEUR"/>
        <family val="2"/>
      </rPr>
      <t>VISOKA ŠKOLA</t>
    </r>
  </si>
  <si>
    <r>
      <rPr>
        <sz val="8"/>
        <rFont val="ISOCPEUR"/>
        <family val="2"/>
      </rPr>
      <t xml:space="preserve">LOKACIJA: </t>
    </r>
    <r>
      <rPr>
        <b/>
        <sz val="8"/>
        <rFont val="ISOCPEUR"/>
        <family val="2"/>
      </rPr>
      <t xml:space="preserve">Ulica Slobode bb, 10310 Ivanić-Grad; k.č.br. 2295/3, k.o. Ivanić-Grad
</t>
    </r>
    <r>
      <rPr>
        <sz val="8"/>
        <rFont val="ISOCPEUR"/>
        <family val="2"/>
      </rPr>
      <t xml:space="preserve">
</t>
    </r>
    <r>
      <rPr>
        <b/>
        <sz val="8"/>
        <rFont val="ISOCPEUR"/>
        <family val="2"/>
      </rPr>
      <t xml:space="preserve">
</t>
    </r>
  </si>
  <si>
    <r>
      <t xml:space="preserve">Dobava i montaža </t>
    </r>
    <r>
      <rPr>
        <b/>
        <sz val="10"/>
        <rFont val="ISOCPEUR"/>
        <family val="2"/>
      </rPr>
      <t>vratašca</t>
    </r>
    <r>
      <rPr>
        <sz val="10"/>
        <rFont val="ISOCPEUR"/>
        <family val="2"/>
      </rPr>
      <t xml:space="preserve"> za ugradnju na mjestima glavnih ventila u zidu. Vratašca je potrebno ugraditi preko okvira koji se ugrađuje u zid. Ispuna vratašca veličine keramičkim pločica je pločica, a ista vratašca učvrstiti u okvir sa magnetima. Stavka uključuje sav potreban rad i materijal za kvalitetnu ugradnju vratašaca.</t>
    </r>
  </si>
  <si>
    <r>
      <rPr>
        <b/>
        <sz val="10"/>
        <rFont val="ISOCPEUR"/>
        <family val="2"/>
      </rPr>
      <t>Ispitivanje</t>
    </r>
    <r>
      <rPr>
        <sz val="10"/>
        <rFont val="ISOCPEUR"/>
        <family val="2"/>
      </rPr>
      <t xml:space="preserve"> interne vodovodne instalacije na protočnost i nepropusnost. Ispitni tlak mora biti 1,5 NP. NP (nazivni pritisak) je 10 Bar. Vrijeme trajanja tlačne probe je 2 sata. Za vrijeme trajanja tlačne probe ne smije biti propuštanja na spojevima i pada tlaka na manometru. Prilikom ispitivanja u svemu postupiti prema Pravilniku vodovoda, odredbama DIN 4279 i uputama DVGW, radni list W 322.</t>
    </r>
  </si>
  <si>
    <r>
      <rPr>
        <b/>
        <sz val="10"/>
        <rFont val="ISOCPEUR"/>
        <family val="2"/>
      </rPr>
      <t>Dezinfekcija</t>
    </r>
    <r>
      <rPr>
        <sz val="10"/>
        <rFont val="ISOCPEUR"/>
        <family val="2"/>
      </rPr>
      <t xml:space="preserve"> kompletne vodovodne mreže otopinom klora (30 mg/lit) u vremenu od 6 sati. Dezinfekcija mora biti napravljena od strane ovlaštene tvrtke.</t>
    </r>
  </si>
  <si>
    <r>
      <rPr>
        <b/>
        <sz val="10"/>
        <rFont val="ISOCPEUR"/>
        <family val="2"/>
      </rPr>
      <t>Bakteriološka analiza</t>
    </r>
    <r>
      <rPr>
        <sz val="10"/>
        <rFont val="ISOCPEUR"/>
        <family val="2"/>
      </rPr>
      <t xml:space="preserve"> uzoraka vode iz cjevovoda nakon dezinfekcije od strane nadležne ustanove (Zavod za zaštitu zdravlja) ili neke druge ovlaštene ustanove. Analizi vode se pristupa nakon provedene dezinfekcije kompletne vodovodne mreže i ispiranja iste. Broj uzoraka uzima se minimalno 50% +1 od broja stanova.</t>
    </r>
  </si>
  <si>
    <r>
      <rPr>
        <b/>
        <sz val="10"/>
        <rFont val="ISOCPEUR"/>
        <family val="2"/>
      </rPr>
      <t>Mehaničko čišćenje i pranje cjevovoda, okana, slivnika i dr.</t>
    </r>
    <r>
      <rPr>
        <sz val="10"/>
        <rFont val="ISOCPEUR"/>
        <family val="2"/>
      </rPr>
      <t xml:space="preserve"> nakon završetka radova i nakon provedenog ispitivanja vodonepropusnosti. Obračun po m' i kom.</t>
    </r>
  </si>
  <si>
    <r>
      <rPr>
        <b/>
        <sz val="10"/>
        <rFont val="ISOCPEUR"/>
        <family val="2"/>
      </rPr>
      <t>Ispitivanje instalacije kanalizacije</t>
    </r>
    <r>
      <rPr>
        <sz val="10"/>
        <rFont val="ISOCPEUR"/>
        <family val="2"/>
      </rPr>
      <t xml:space="preserve"> na nepropusnost i protočnost spojeva i uređaja uz dobivene ateste od strane ovlaštene tvrtke (ovlaštenje od zavoda za normizaciju i mjeriteljstvo - nacionalna služba za ovlašćivanje). </t>
    </r>
  </si>
  <si>
    <r>
      <t xml:space="preserve">Dobava i montaža </t>
    </r>
    <r>
      <rPr>
        <b/>
        <sz val="10"/>
        <rFont val="ISOCPEUR"/>
        <family val="2"/>
      </rPr>
      <t>natpisnih pločica i samoljepivih naljepnice</t>
    </r>
    <r>
      <rPr>
        <sz val="10"/>
        <rFont val="ISOCPEUR"/>
        <family val="2"/>
      </rPr>
      <t xml:space="preserve"> za oznake opreme i elemenata postrojenja za njihovo korištenje.</t>
    </r>
  </si>
  <si>
    <r>
      <t>Izrada pisanih</t>
    </r>
    <r>
      <rPr>
        <b/>
        <sz val="10"/>
        <rFont val="ISOCPEUR"/>
        <family val="2"/>
      </rPr>
      <t xml:space="preserve"> </t>
    </r>
    <r>
      <rPr>
        <sz val="10"/>
        <rFont val="ISOCPEUR"/>
        <family val="2"/>
      </rPr>
      <t>uputa za</t>
    </r>
    <r>
      <rPr>
        <b/>
        <sz val="10"/>
        <rFont val="ISOCPEUR"/>
        <family val="2"/>
      </rPr>
      <t xml:space="preserve"> održavanje i rukovanje</t>
    </r>
    <r>
      <rPr>
        <sz val="10"/>
        <rFont val="ISOCPEUR"/>
        <family val="2"/>
      </rPr>
      <t xml:space="preserve"> postrojenjima uz isporuku dva uvezana kompleta, te pripadajuće funkcijske sheme za postavljanje na zid.</t>
    </r>
  </si>
  <si>
    <r>
      <rPr>
        <b/>
        <sz val="10"/>
        <rFont val="ISOCPEUR"/>
        <family val="2"/>
      </rPr>
      <t>Odvoz viška preostalog materijala</t>
    </r>
    <r>
      <rPr>
        <sz val="10"/>
        <rFont val="ISOCPEUR"/>
        <family val="2"/>
      </rPr>
      <t xml:space="preserve"> iz iskopa  u sraslom stanju, nakon izvršenih svih zatrpavanja rovova na deponiju u dogovoru sa investitorom uključujući i troškove deponije. Obračun sve kompletno po m3 odvezenog materijala.</t>
    </r>
  </si>
  <si>
    <r>
      <rPr>
        <b/>
        <sz val="10"/>
        <rFont val="ISOCPEUR"/>
        <family val="2"/>
      </rPr>
      <t>Izvedba šliceva</t>
    </r>
    <r>
      <rPr>
        <sz val="10"/>
        <rFont val="ISOCPEUR"/>
        <family val="2"/>
      </rPr>
      <t xml:space="preserve">  za izradu spojeva kanalizacijskih i vodovodnih cijevi do pojedinih vertikala i sanitarnih uređaja. Šlicevi se izrađuju širine cca. 15 cm i dubine cca 10 cm. Obračun po m' izvedenog šlica za ugradnju cijevi.</t>
    </r>
  </si>
  <si>
    <r>
      <rPr>
        <b/>
        <sz val="10"/>
        <rFont val="ISOCPEUR"/>
        <family val="2"/>
      </rPr>
      <t>Osiguranje gradilišta</t>
    </r>
    <r>
      <rPr>
        <sz val="10"/>
        <rFont val="ISOCPEUR"/>
        <family val="2"/>
      </rPr>
      <t xml:space="preserve">, te po okončanju radova dovođenje u prvobitno stanje. Stavka obuhvaća sve potrebne radove oko osiguranja gradilišta, kao i čišćenje gradilišta. </t>
    </r>
  </si>
  <si>
    <r>
      <rPr>
        <b/>
        <sz val="10"/>
        <rFont val="ISOCPEUR"/>
        <family val="2"/>
      </rPr>
      <t>Čišćenje gradilišta</t>
    </r>
    <r>
      <rPr>
        <sz val="10"/>
        <rFont val="ISOCPEUR"/>
        <family val="2"/>
      </rPr>
      <t>, odvoz preostalog otpadnog materijala koji nastane prilikom izvedbe  kamionima na gradsku deponiju na udaljenost od 15 km ili veću, u dogovoru sa investitorom. Uračunat je utovar, istovar, te grubo planiranje na mjestu istovara. 
Obračun po m3.</t>
    </r>
  </si>
  <si>
    <r>
      <t xml:space="preserve">Dobava i ugradnja </t>
    </r>
    <r>
      <rPr>
        <b/>
        <sz val="10"/>
        <rFont val="ISOCPEUR"/>
        <family val="2"/>
      </rPr>
      <t>umivaonika</t>
    </r>
    <r>
      <rPr>
        <sz val="10"/>
        <rFont val="ISOCPEUR"/>
        <family val="2"/>
      </rPr>
      <t xml:space="preserve"> u sanitarne čvorove: proizvod po izboru investitora ili projektanta interijera. U stavku ulazi: ugradnja umivaonika, sifona, dva kutna ventila i mješalice za umivaonik, svog pričvrsnog, brtvenog i spojnog materijala, te sav potreban rad. Prilikom ugradnje pridržavati se uputa proizvođača. Obračun po komadu komplet ugrađenog umivaonika u funkcionalnom stanju sa svim potrebnim spojnim i brtvećim materijalom i radom.  </t>
    </r>
  </si>
  <si>
    <r>
      <t xml:space="preserve">Dobava i ugradnja </t>
    </r>
    <r>
      <rPr>
        <b/>
        <sz val="10"/>
        <rFont val="ISOCPEUR"/>
        <family val="2"/>
      </rPr>
      <t>konzolne keramičke WC</t>
    </r>
    <r>
      <rPr>
        <sz val="10"/>
        <rFont val="ISOCPEUR"/>
        <family val="2"/>
      </rPr>
      <t xml:space="preserve"> </t>
    </r>
    <r>
      <rPr>
        <b/>
        <sz val="10"/>
        <rFont val="ISOCPEUR"/>
        <family val="2"/>
      </rPr>
      <t>školjke</t>
    </r>
    <r>
      <rPr>
        <sz val="10"/>
        <rFont val="ISOCPEUR"/>
        <family val="2"/>
      </rPr>
      <t xml:space="preserve"> u sanitarne čvorove: proizvod po izboru investitora ili projektanta interijera. U stavku ulazi: ugradnja WC školjke, ugradbenog vodokotlića, tipkala, WC daske,  te svog pričvrsnog, brtvenog i spojnog materijala, te sav potreban rad. Prilikom ugradnje pridržavati se uputa proizvođača. Obračun po komadu komplet ugrađenog WC-a u funkcionalnom stanju sa svim potrebnim spojnim i brtvećim materijalom i radom. </t>
    </r>
  </si>
  <si>
    <t>U stavku ulazi: skidanje betona u debljini od 20 cm, iskop rova do projektom određene dubine, širine do 120 cm, planiranje dna rova kao priprema za izradu podloge za ugradnju cijevi i bočno razupiranje stjenki rova. Iskopani materijal odbaciti od ruba iskopa 1,00 m. Naročito obratiti pažnju na širinu i dubinu rova da slijedi niveletu iskopa. Donji dio iskopa potrebno je izvesti ručno. Radovi moraju biti u potpunoj koordinaciji s montažom cijevi. U cijenu uključen iskop bez obzira na eventualno crpljenjem oborinske, odnosno podzemne vode i otežanog rada radi razupirača.</t>
  </si>
  <si>
    <t>rezanje betonskih površina</t>
  </si>
  <si>
    <r>
      <t xml:space="preserve">Dobava i montaža </t>
    </r>
    <r>
      <rPr>
        <b/>
        <sz val="10"/>
        <rFont val="ISOCPEUR"/>
        <family val="2"/>
      </rPr>
      <t>pisoara sa montažnim elementom</t>
    </r>
    <r>
      <rPr>
        <sz val="10"/>
        <rFont val="ISOCPEUR"/>
        <family val="2"/>
      </rPr>
      <t xml:space="preserve">, proizvod po izboru investitora ili projektanta interijera. Proizvod uključuje montažni čelični profil, podesive noge, 2 vijka sa maticama M12, ploča sa armaturnim priključcima, učvrščenje izljeva, PE zidno izljevno koljeno 50 mm, gumena brtva za sifon, materijal za učvršćenje. Prilikom ugradnje pridržavati se uputa proizvođača. Obračun po komadu komplet ugrađenog pisoara u funkcionalnom stanju sa svim potrebnim spojnim i brtvećim materijalom i radom.            </t>
    </r>
  </si>
  <si>
    <t>PISOAR kv. Prema st. U.N5.110.</t>
  </si>
  <si>
    <r>
      <rPr>
        <sz val="8"/>
        <rFont val="ISOCPEUR"/>
        <family val="2"/>
      </rPr>
      <t xml:space="preserve">INVESTITOR: </t>
    </r>
    <r>
      <rPr>
        <b/>
        <sz val="8"/>
        <rFont val="ISOCPEUR"/>
        <family val="2"/>
      </rPr>
      <t xml:space="preserve">GRAD IVANIĆ-GRAD  Park hrvatskih branitellja 1, 10310 Ivanić-Grad OIB: 52339045122
</t>
    </r>
  </si>
  <si>
    <t>DN 32 mm</t>
  </si>
  <si>
    <t>DN 20 mm</t>
  </si>
  <si>
    <t>DN32 mm</t>
  </si>
  <si>
    <t>1.02.</t>
  </si>
  <si>
    <t>2.01.</t>
  </si>
  <si>
    <r>
      <t xml:space="preserve">Dobava i montaža, plastičnih PP debeloslojnih, </t>
    </r>
    <r>
      <rPr>
        <b/>
        <sz val="10"/>
        <rFont val="ISOCPEUR"/>
        <family val="2"/>
      </rPr>
      <t>niskošumnih kanalizacijskih cijevi</t>
    </r>
    <r>
      <rPr>
        <sz val="10"/>
        <rFont val="ISOCPEUR"/>
        <family val="2"/>
      </rPr>
      <t xml:space="preserve">, ojačani mineralima i fitnga. Cijevi će se koristiti za kompletan razvod fekalne i oborinske kanalizacije u objektu. Međusobni spoj cijevi treba izvesti uz pomoć kompezacijskh spojnica, a cijev učvrstiti klasičnim obujnicama za kanalizacijske cijevi. Nivo niskošumnosti cijevnog sutava mora biti u skladu DIN 4109 za povećane zahtjeve zaštite od buke. Vatrootpornost po DIN 4102, B2 i otpornost na vruću  vodu po DIN 1986 što znači max. kratkotrajno opterećenje 95ºC. Sustav mora biti sukladan HRN EN 1451-1 i HRN EN 1451-2. Fasonski komadi se ne obračunavaju posebno nego se uključuju u metražu instalacije. Cijevi se učvršćuju na zid obujmicama. U stavku ulazi dobava i montaža kanalizacijskih cijevi, fazonskih komada, spojnog i brtvenog materijala i potrebni građevinski radovi  koji su već uključeni u troškovniku građevinsko obrtničkih radova. </t>
    </r>
  </si>
  <si>
    <r>
      <t xml:space="preserve">Iskop rovova B kategorije (klasa materijala I., II., III.)  </t>
    </r>
    <r>
      <rPr>
        <b/>
        <sz val="10"/>
        <rFont val="ISOCPEUR"/>
        <family val="2"/>
      </rPr>
      <t>za</t>
    </r>
    <r>
      <rPr>
        <sz val="10"/>
        <rFont val="ISOCPEUR"/>
        <family val="2"/>
      </rPr>
      <t xml:space="preserve"> </t>
    </r>
    <r>
      <rPr>
        <b/>
        <sz val="10"/>
        <rFont val="ISOCPEUR"/>
        <family val="2"/>
      </rPr>
      <t>polaganje kanalizacijskih i vodovodnih cijevi</t>
    </r>
    <r>
      <rPr>
        <sz val="10"/>
        <rFont val="ISOCPEUR"/>
        <family val="2"/>
      </rPr>
      <t xml:space="preserve"> s planiranjem dna rova i bočnim razupiranjem stjenki rova (prema karakterističnom presjeku rova danom u detaljima izvedbe). Iskop se izvodi 50% strojno i 50% ručno.</t>
    </r>
  </si>
  <si>
    <r>
      <t xml:space="preserve">Izrada </t>
    </r>
    <r>
      <rPr>
        <b/>
        <sz val="10"/>
        <rFont val="ISOCPEUR"/>
        <family val="2"/>
      </rPr>
      <t>pješčane posteljice i nadsloja</t>
    </r>
    <r>
      <rPr>
        <sz val="10"/>
        <rFont val="ISOCPEUR"/>
        <family val="2"/>
      </rPr>
      <t xml:space="preserve"> od 30 cm </t>
    </r>
    <r>
      <rPr>
        <b/>
        <sz val="10"/>
        <rFont val="ISOCPEUR"/>
        <family val="2"/>
      </rPr>
      <t>za polaganje kanalizacijskih i vodovodnih cijevi</t>
    </r>
    <r>
      <rPr>
        <sz val="10"/>
        <rFont val="ISOCPEUR"/>
        <family val="2"/>
      </rPr>
      <t xml:space="preserve"> u dnu rova, debljine posteljice 10 cm. Izrada obloge oko kanalizacijskih cijevi nakon montaže i ispitivanja na vodonepropusnost, pijeskom (granulacije 0-4 mm) ili rastresitim materijalom iz iskopa do visine 30 cm iznad gornjeg ruba cijevi cijelom širinom rova. Zahtijeva se simetrično zatrpavanje i zbijanje materijala istovremeno s obje strane cijevi u slojevima od 20 cm.</t>
    </r>
  </si>
  <si>
    <r>
      <rPr>
        <b/>
        <sz val="10"/>
        <rFont val="ISOCPEUR"/>
        <family val="2"/>
      </rPr>
      <t>Zatrpavanje rova</t>
    </r>
    <r>
      <rPr>
        <sz val="10"/>
        <rFont val="ISOCPEUR"/>
        <family val="2"/>
      </rPr>
      <t xml:space="preserve"> nakon montaže i uspješne probe </t>
    </r>
    <r>
      <rPr>
        <b/>
        <sz val="10"/>
        <rFont val="ISOCPEUR"/>
        <family val="2"/>
      </rPr>
      <t>kanalizacijskih i vodovodnih cijevi</t>
    </r>
    <r>
      <rPr>
        <sz val="10"/>
        <rFont val="ISOCPEUR"/>
        <family val="2"/>
      </rPr>
      <t>. Prije zatrpavanja obvezno pregledati cjevovod i ustanoviti da nema nekih mehaničkih oštećenja. Zasipavanje cjevovoda materijalom iz iskopa uz ručno nabijanje u slojevima od 30 cm laganim ručnim nabijačima do tražene nosivosti. Rad se predviđa ručno. Zbijenost zatrpanog rova mora biti tolika da ne dođe do naknadnog slijegavanja. Po završetku nabijanja, izvršiti ispitivanje zbijenosti, što je također sastavni dio cijene.
Obračun sve kompletno po m3 ugrađenog materijala.</t>
    </r>
  </si>
  <si>
    <r>
      <rPr>
        <b/>
        <sz val="10"/>
        <rFont val="ISOCPEUR"/>
        <family val="2"/>
      </rPr>
      <t>Raskopavanje postojećih betonskih površina</t>
    </r>
    <r>
      <rPr>
        <sz val="10"/>
        <rFont val="ISOCPEUR"/>
        <family val="2"/>
      </rPr>
      <t xml:space="preserve"> na mjestima gdje će se polagati vodovodne i kanalizacijske cijevi. Raskopavanje se vrši u širini rova. Rad obuhvaća obilježavanje širine raskopavanja, strojno zasijecanje asfaltnog kolnika i samo skidanje s odbacivanjem skinutog asfalta u stranu 2 do 3 m, te utovarom i odvozom na deponiju. Debljina je 15 - 25 cm.</t>
    </r>
  </si>
  <si>
    <t>DN 110 mm</t>
  </si>
  <si>
    <r>
      <t xml:space="preserve">Dobava i montaža </t>
    </r>
    <r>
      <rPr>
        <b/>
        <sz val="10"/>
        <rFont val="ISOCPEUR"/>
        <family val="2"/>
      </rPr>
      <t>kosog nasjednog ventila za pražnjenje</t>
    </r>
    <r>
      <rPr>
        <sz val="10"/>
        <rFont val="ISOCPEUR"/>
        <family val="2"/>
      </rPr>
      <t xml:space="preserve"> pojedine vertikale, sa press priključcima, kućište i gornji dio ventila od bronce prema DIN 50930-6, sjedište ventila od nehrđajućeg čelika,s vretenastim prijenosom i indikatorom otvoreno / zatvoreno,ručka s izmjenjivom oznakom zeleno / crveno, s čepom za pražnjenje 1/4", radni tlak: 16 bar (PN 16), radna temperatura: 90 °C. Pripadajući press priključci su predviđeni za spajanje tehnologijom prešanja i sigurnosnom konturom koja pri punjenju instalacije detektira nestisnute press spojeve. Nestisnute press spojnice se u području tlaka od 1 bar do 6,5 bar sigurno prepoznaju istjecanjem medija ili padom tlaka na ispitnom manometru i mogu se odmah dodatno prešati.                                                                    </t>
    </r>
  </si>
  <si>
    <r>
      <t>Dobava i montaža</t>
    </r>
    <r>
      <rPr>
        <b/>
        <sz val="10"/>
        <rFont val="ISOCPEUR"/>
        <family val="2"/>
      </rPr>
      <t xml:space="preserve"> podžbukni ventil</t>
    </r>
    <r>
      <rPr>
        <sz val="10"/>
        <rFont val="ISOCPEUR"/>
        <family val="2"/>
      </rPr>
      <t xml:space="preserve">, s press priključcima, kućište od bronce prema DIN 50930-6, radni tlak: 16 bar (PN 16), radna temperatura: 110 °C. Pripadajući press priključci su predviđeni za spajanje tehnologijom prešanja i sigurnosnom konturom koja pri punjenju instalacije detektira nestisnute press spojeve. Nestisnute press spojnice se u području tlaka od 1 bar do 6,5 bar sigurno prepoznaju istjecanjem medija ili padom tlaka na ispitnom manometru i mogu se odmah dodatno prešati.                                                                     </t>
    </r>
  </si>
  <si>
    <r>
      <t xml:space="preserve">Dobava i montaža </t>
    </r>
    <r>
      <rPr>
        <b/>
        <sz val="10"/>
        <rFont val="ISOCPEUR"/>
        <family val="2"/>
      </rPr>
      <t>vodnog filtra sa regulatorom tlaka</t>
    </r>
    <r>
      <rPr>
        <sz val="10"/>
        <rFont val="ISOCPEUR"/>
        <family val="2"/>
      </rPr>
      <t xml:space="preserve"> </t>
    </r>
    <r>
      <rPr>
        <b/>
        <sz val="10"/>
        <rFont val="ISOCPEUR"/>
        <family val="2"/>
      </rPr>
      <t>0-6bara</t>
    </r>
    <r>
      <rPr>
        <sz val="10"/>
        <rFont val="ISOCPEUR"/>
        <family val="2"/>
      </rPr>
      <t>. Filtar montirati na cijevovodu prema sanitanim čvorovima.</t>
    </r>
  </si>
  <si>
    <t>regulator tlaka  DN 50mm</t>
  </si>
  <si>
    <r>
      <t xml:space="preserve">Dobava i montaža </t>
    </r>
    <r>
      <rPr>
        <b/>
        <sz val="10"/>
        <rFont val="ISOCPEUR"/>
        <family val="2"/>
      </rPr>
      <t>cijevnih provodnica.</t>
    </r>
    <r>
      <rPr>
        <sz val="10"/>
        <rFont val="ISOCPEUR"/>
        <family val="2"/>
      </rPr>
      <t xml:space="preserve"> Jednodijelna cijevna provodnica iz žuto kromatiranog čelika sa specijalnim gumenim uloškom za sprečavanje prodora podzemnih voda i plinova. U stavku ulazi: dobava i montaža cijevnih provodnica, i po potrebi sitni građevinski radovi (uštemavanje otvora za provdnicu). Obračun po komadu ugrađenoj provodnici u funkcionalnom stanju sa svim potrebnim spojnim i izolacijskim i brtvenim materijalom i radom.</t>
    </r>
  </si>
  <si>
    <r>
      <t xml:space="preserve">Dobava i montaža  </t>
    </r>
    <r>
      <rPr>
        <b/>
        <sz val="10"/>
        <rFont val="ISOCPEUR"/>
        <family val="2"/>
      </rPr>
      <t>BDF umetak</t>
    </r>
    <r>
      <rPr>
        <sz val="10"/>
        <rFont val="ISOCPEUR"/>
        <family val="2"/>
      </rPr>
      <t xml:space="preserve"> postavlja se prije armiračkih radova gornje zone i distancera temeljne ploče. Umetak se reže na mjeru uzimajući u obzir debljinu ploče, dubinu koljena temeljne odvodnje te minimalnu duljinu preklopa/spoja. Obrezan kraj obraditi prema uputstvima proizvođača i spojiti na temeljnu odvodnju. Očetkati očvrsnuli beton te pomesti prašinu zbog što boljeg prijanjanja uz umetak. Nanijeti ljepilo po cijeloj površini prijanjanja bitumenskog diska. Koristiti kompatibiljno ljepilo prema protupožarnim zahtjevima i preporukama proizvođača. Nad očvrsnuli disk izvesti parnu branu i nastaviti instalaciju prema projektu.</t>
    </r>
  </si>
  <si>
    <t xml:space="preserve">SAMONOSIVI ELEMENT </t>
  </si>
  <si>
    <t xml:space="preserve">UMIVAONIK </t>
  </si>
  <si>
    <t xml:space="preserve">MJEŠALICA ZA UMIVAONIK </t>
  </si>
  <si>
    <t xml:space="preserve">SIFON ZA UMIVAONIK </t>
  </si>
  <si>
    <t xml:space="preserve">WC ŠKOLJKA S DASKOM I POKLOPCEM </t>
  </si>
  <si>
    <t xml:space="preserve">UGRADBENI VODOKOTLIĆ </t>
  </si>
  <si>
    <t xml:space="preserve">WC TIPKALO </t>
  </si>
  <si>
    <t>MONTAŽNI ELEMENT</t>
  </si>
  <si>
    <r>
      <t xml:space="preserve">Izrada </t>
    </r>
    <r>
      <rPr>
        <b/>
        <sz val="10"/>
        <rFont val="ISOCPEUR"/>
        <family val="2"/>
      </rPr>
      <t>projekta izvedenog stanja</t>
    </r>
    <r>
      <rPr>
        <sz val="10"/>
        <rFont val="ISOCPEUR"/>
        <family val="2"/>
      </rPr>
      <t xml:space="preserve"> instalacija vodovoda i odvodnje unutar objekta. Izvoditelj je dužan projekt predati nadzornom inženjeru na ovjeru.</t>
    </r>
  </si>
  <si>
    <r>
      <rPr>
        <b/>
        <sz val="10"/>
        <rFont val="ISOCPEUR"/>
        <family val="2"/>
      </rPr>
      <t>Iskolčenje trase vodovodnog i kanalizacijskog cjevovoda</t>
    </r>
    <r>
      <rPr>
        <sz val="10"/>
        <rFont val="ISOCPEUR"/>
        <family val="2"/>
      </rPr>
      <t xml:space="preserve"> neposredno prije početka radova sa označavanjem svih važnih točaka na terenu. Stavka uključuje označavanje mjesta zasunskih komora, nadzemnih hidranata, lomova trase, okana. Obračun po komplet izvršenim radovima.</t>
    </r>
  </si>
  <si>
    <r>
      <rPr>
        <b/>
        <sz val="10"/>
        <rFont val="ISOCPEUR"/>
        <family val="2"/>
      </rPr>
      <t>Izrada geodetskog snimka</t>
    </r>
    <r>
      <rPr>
        <sz val="10"/>
        <rFont val="ISOCPEUR"/>
        <family val="2"/>
      </rPr>
      <t xml:space="preserve">, visinskog i položajnog cijelog </t>
    </r>
    <r>
      <rPr>
        <b/>
        <sz val="10"/>
        <rFont val="ISOCPEUR"/>
        <family val="2"/>
      </rPr>
      <t>sustava vodovoda i kanalizacije</t>
    </r>
    <r>
      <rPr>
        <sz val="10"/>
        <rFont val="ISOCPEUR"/>
        <family val="2"/>
      </rPr>
      <t>, uključujući cijevi, okna ..., te izrada kartiranog plana od strane ovlaštenog geodeta.</t>
    </r>
  </si>
  <si>
    <r>
      <rPr>
        <b/>
        <sz val="10"/>
        <rFont val="ISOCPEUR"/>
        <family val="2"/>
      </rPr>
      <t xml:space="preserve">Uklanjanje i zatrpavanje postojećih šahtova </t>
    </r>
    <r>
      <rPr>
        <sz val="10"/>
        <rFont val="ISOCPEUR"/>
        <family val="2"/>
      </rPr>
      <t>i izrada spojeva kanalizacijskih i oborinskih odvodnih cijevi sa postojećim cijevima. Stavka uključuje odvoz i zbrinjavanje otpadnog materijala.</t>
    </r>
  </si>
  <si>
    <t>šaht 80/80 cm</t>
  </si>
  <si>
    <t>kom</t>
  </si>
  <si>
    <t>4.10.</t>
  </si>
  <si>
    <t xml:space="preserve">Dobava i montaža PPR PN16 cijevi. Stavka obuhvaća sve potrebne spojne elemente kao i sav potreban pričvrsni i ovjesni materijal. Instalacija će se izvoditi sukladno prema DIN-u 1988, te higijenskim zahtjevima koji se reguliraju u propisima DIN-a 1988-2 i DIN-a 4753. Zbog krivina i lomova linearna dužina iz nacrta povećava se za 5 - 8% .
Obračun po m ugrađene cijevi. Izolaciju cijevovoda izvesti u skladu s normom DIN 1988-200 ili EnEV. Sve fitinge i fasonske komade potrebne za kvalitetnu ugradnju cijevi izvoditelj će ubrojiti u cijenu cijevi. Prilikom ugradnje pridržavati se uputa proizvođača. Obračun po m' ugrađene cijevi sa svim potrebnim spojnim, pričvrsnim i brtvećim materijalom, i potrebnim građevinskim radom u funkcionalnom stanju. </t>
  </si>
  <si>
    <r>
      <t>Nabava, doprema i montaža horizontalnih i vertikalnih</t>
    </r>
    <r>
      <rPr>
        <b/>
        <sz val="10"/>
        <rFont val="ISOCPEUR"/>
        <family val="2"/>
      </rPr>
      <t xml:space="preserve"> hidrantskih  vodova</t>
    </r>
    <r>
      <rPr>
        <sz val="10"/>
        <rFont val="ISOCPEUR"/>
        <family val="2"/>
      </rPr>
      <t xml:space="preserve"> od pocinčanih čeličnih cijevi, sa potrebnim spojnim materijalom i fazonskim komadima, termokondezno izolirane. Sve kompletno izvedeno i ispitano na tlak od 12 bar-a. Učvršćenje cijevnih vodova u zidu u stropnoj konstrukciji, te ovješenu o stropnu konstrukciju treba izvesti pomoću obujmica prema važećim tehničkim propisima i uzancama zanata. Sve komplet izvedeno a obračun po 1.0 m' ugrađene cijevi.</t>
    </r>
  </si>
  <si>
    <t>DN 80</t>
  </si>
  <si>
    <t>Nabava, doprema i ugradnja zidnog hidranta dim. 50x50 cm, sa zasunom, mlaznicom i trevira cijevi l=15 .00 m. Obračun po komadu, komplet ormarića u funkciji, sa svim radom i materijalom.</t>
  </si>
  <si>
    <t>1.11.</t>
  </si>
  <si>
    <r>
      <t xml:space="preserve">Dobava i ugradnja </t>
    </r>
    <r>
      <rPr>
        <b/>
        <sz val="10"/>
        <rFont val="ISOCPEUR"/>
        <family val="2"/>
      </rPr>
      <t xml:space="preserve">umivaonika predviđenog za invalidne osobe - </t>
    </r>
    <r>
      <rPr>
        <sz val="10"/>
        <rFont val="ISOCPEUR"/>
        <family val="2"/>
      </rPr>
      <t xml:space="preserve">komplet sa svom pratećom opremom u funkciji. u sanitarne čvorove: proizvod po izboru investitora ili projektanta interijera. U stavku ulazi: ugradnja umivaonika, sifona, dva kutna ventila i mješalice za umivaonik, svog pričvrsnog, brtvenog i spojnog materijala, te sav potreban rad. Prilikom ugradnje pridržavati se uputa proizvođača. Obračun po komadu komplet ugrađenog umivaonika u funkcionalnom stanju sa svim potrebnim spojnim i brtvećim materijalom i radom.  </t>
    </r>
  </si>
  <si>
    <t>(30,0x0,70x0,4) = 8,40</t>
  </si>
  <si>
    <t>(30x0,80x1,2) = 28,80</t>
  </si>
  <si>
    <r>
      <rPr>
        <sz val="8"/>
        <rFont val="ISOCPEUR"/>
        <family val="2"/>
      </rPr>
      <t xml:space="preserve">GRAĐEVINA: </t>
    </r>
    <r>
      <rPr>
        <b/>
        <sz val="8"/>
        <rFont val="ISOCPEUR"/>
        <family val="2"/>
      </rPr>
      <t>VISOKA ŠKOLA - FAZA I - Prizemlje</t>
    </r>
  </si>
  <si>
    <t>FAZA I - Prizemlje</t>
  </si>
  <si>
    <t>FAZA I - PRIZEMLJE</t>
  </si>
  <si>
    <r>
      <t xml:space="preserve">Dobava i montaža </t>
    </r>
    <r>
      <rPr>
        <b/>
        <sz val="10"/>
        <rFont val="ISOCPEUR"/>
        <family val="2"/>
      </rPr>
      <t xml:space="preserve">polietilenska izolacija za oblaganje sanitarne mreže za profile do DN 32 mm unutar objekta </t>
    </r>
    <r>
      <rPr>
        <sz val="10"/>
        <rFont val="ISOCPEUR"/>
        <family val="2"/>
      </rPr>
      <t>,d=13mm.  Za ugradnju u zid ili pod, potrebna je otpornost na uobičajene građevne materijale (cement, beton, gips...). Zajedno sa svim potrebnim trakama i dodacima potrebnim za postavljanje izolacije oko cijevi u podu ili zidu. Potreban materijal slijedećih dimenzija i duljina:</t>
    </r>
  </si>
  <si>
    <r>
      <t xml:space="preserve">Dobava i montaža </t>
    </r>
    <r>
      <rPr>
        <b/>
        <sz val="10"/>
        <rFont val="ISOCPEUR"/>
        <family val="2"/>
      </rPr>
      <t>kromiranih vratašca</t>
    </r>
    <r>
      <rPr>
        <sz val="10"/>
        <rFont val="ISOCPEUR"/>
        <family val="2"/>
      </rPr>
      <t xml:space="preserve"> na najnižoj etaži kanalskih vertikala. Sva vratašca su montirana na kromiranim usidrenim okvirima vel. 20x20cm, sa unutarnjim pantnama. U stavku ulazi dobava i montaža kromiranih vratašca sa ugradbenim okvirom, sav potreban materijal i građevinski rad (uštemavanje zida i zatvaranje preostalih oštećenja ako je potrebno). Obračun po komadu montiranih vratašca u funkcionalnom stanju zajedno sa bravicom i ključem.</t>
    </r>
  </si>
  <si>
    <t>ZOP 56-22-VŠ</t>
  </si>
  <si>
    <r>
      <t>Jed. cijena (</t>
    </r>
    <r>
      <rPr>
        <b/>
        <sz val="10"/>
        <rFont val="Calibri"/>
        <family val="2"/>
        <charset val="238"/>
      </rPr>
      <t>€</t>
    </r>
    <r>
      <rPr>
        <b/>
        <sz val="10"/>
        <rFont val="ISOCPEUR"/>
        <family val="2"/>
      </rPr>
      <t>)</t>
    </r>
  </si>
  <si>
    <t>Uk. cijena (€)</t>
  </si>
  <si>
    <t>ELEKTROINSTALACIJE UKUPNO:</t>
  </si>
  <si>
    <t>PDV (25%)</t>
  </si>
  <si>
    <t>SVEUKUPNO (€):</t>
  </si>
  <si>
    <t>€</t>
  </si>
  <si>
    <t>VODOVOD I ODVODNJA UKUPNO:</t>
  </si>
  <si>
    <t>ZOP:</t>
  </si>
  <si>
    <t>56-22-VŠ</t>
  </si>
  <si>
    <t>Rapska ulica 48, Zagreb</t>
  </si>
  <si>
    <t>TD:</t>
  </si>
  <si>
    <t>TS-VŠIG-12/22</t>
  </si>
  <si>
    <t xml:space="preserve"> 1.RAZVODNI ORMARI:</t>
  </si>
  <si>
    <t>1.</t>
  </si>
  <si>
    <t>Dobava, montaža i spajanje glavnog razvodnog ormara objekta oznake +GRO u projektu:</t>
  </si>
  <si>
    <t>kompl.</t>
  </si>
  <si>
    <t>s metalnim vratima, 6x33 modula
1070x750x136mm (VxŠxD), praškasto lakirani čelični lim, klasa zaštite: I, nazivni napon: 240/415V AC, 50/60Hz, nazivna struja: 125A, stupanj zaštite: IP30, boja: RAL9016 (bijela), razmak između redova: 150mm, zakretni plastični zasun sadržan u isporuci, opcija: ugradnja bravice (BK071059--), sadrži: N stezaljke (2x25mm² + 9x16mm²) i PE stezaljke (2x25mm² + 74x16mm²), pripremljena predupregnuća otvora za uvod kabela: gore 5x (88x46)mm, dolje 5x (88x46)mm</t>
  </si>
  <si>
    <t xml:space="preserve"> - odvodnik prenapona klase I+II, TN-C-S 275V/25kA (set)</t>
  </si>
  <si>
    <t>-rastalni osigurač 100A/3P, u kompletu sa priborom za monažu u ormar</t>
  </si>
  <si>
    <t xml:space="preserve"> - Kompaktni prekidač snage tip A, 3P, 25kA, 80A </t>
  </si>
  <si>
    <t xml:space="preserve"> - daljinski isklopnik za prekidač snage, 208-250V AC/DC</t>
  </si>
  <si>
    <t xml:space="preserve"> - RCD sklopka 40A/4p/0,03A AC</t>
  </si>
  <si>
    <t xml:space="preserve"> - RCD sklopka 25A/4p/0,03A AC</t>
  </si>
  <si>
    <t xml:space="preserve"> - minijaturni zaštitni prekidač C50A/3p/10kA</t>
  </si>
  <si>
    <t xml:space="preserve"> - minijaturni zaštitni prekidač C16A/1p/10kA</t>
  </si>
  <si>
    <t xml:space="preserve"> - minijaturni zaštitni prekidač C10A/1p/10kA</t>
  </si>
  <si>
    <t xml:space="preserve"> - minijaturni zaštitni prekidač B10A/1p/10kA</t>
  </si>
  <si>
    <t>Ostali sitni nespecificirani materijal (N i PE sabirnica, stezaljke, stopice, vijci i sl.) kompletno. Cijena komplet izvedenog razdjelnika sa montažom i spajanjem na objektu, te isporučenom shemom spajanja izvedenog stanja</t>
  </si>
  <si>
    <t>1. UKUPNO:</t>
  </si>
  <si>
    <t>2.INSTALACIJE RASVJETE:</t>
  </si>
  <si>
    <r>
      <t xml:space="preserve">Napomene:
</t>
    </r>
    <r>
      <rPr>
        <sz val="10"/>
        <color theme="1"/>
        <rFont val="ISOCPEUR"/>
        <family val="2"/>
        <charset val="238"/>
      </rPr>
      <t xml:space="preserve"> - kabeli i cijevi napajanja unutarnje rasvjete specifirani su u stavci br. 6 ovog troškovnika</t>
    </r>
  </si>
  <si>
    <t>Opće norme i uvjeti:</t>
  </si>
  <si>
    <t>Opća rasvjeta</t>
  </si>
  <si>
    <t>Sve svjetiljke moraju biti proizvedene sukladno zahtjevima standarda proizvodnje HRN EN 60598:2009 - CEI 34.21 ili jednakovrijedno. Servis svjetiljki omogućen bez specijaliziranog alata. 
Sve svjetiljke moraju imati LED izvor, ZHAGA kompatibilan, konzistencije boje (SDMC)≤3. Odziv boje LED izvora (Ra) ≥80. Najveći presjek kabela 2.5mm2, napajane sa mrežnog priključka 220-240V 50-60Hz. Svjetiljke trebaju zadovoljavati granice i metode mjerenja značajka radio smetnji električnih rasvjetnih uređaja prema HRN EN 55015:20137A1:2015 ili jednakovrijedno, svjetlotehničke zahtjeve prema standardu HRN EN 12464-1:2012 ili jednakovrijedno, imati ENEC certifikat, te zadovoljavati opće zahtjeve prema HRN EN 60598-1:2009 ili jednakovrijedno. Prema standardu IEC/EN62471:2008 ili jednakovrijedno svjetiljke su klasificirane u grupu fotobiološkog zračenja RG0 (izuzeta od rizika). Klasa energetske kartice prema EU 874/2012 ili jednakovrijedno: Ne manje od A++; Vijek trajanja izvora: Ne manje od 50.000h, L80B10, svjetiljka testirana na ambijentalnoj temperaturi 35°C
Vijek trajanja izvora dokazan TM21 izvješćem. 
Jamstvo na sve svjetiljke opće rasvjete: ne manje od 7 godina.
Svi proizvodi moraju biti razvijeni i proizvedeni unutar EN ISO 9001:2015 ili jednakovrijedno  certificirane tvornice.</t>
  </si>
  <si>
    <t>Sigurnosna rasvjeta</t>
  </si>
  <si>
    <t>Sve svjetiljke i dijelovi centralnog sustava moraju biti proizvedeni sukladno zahtjevima standarda proizvodnje HRN EN 60598:2009 - CEI 34.21 ili jednakovrijedno, HRN EN 62384:2008 ili jednakovrijedno, HRN EN 50172:2008 ili jednakovrijedno. Svjetiljke moraju biti u skladu sa HRN EN 60598-1 ili jednakovrijedno, HRN EN 60598-2-22 ili jednakovrijedno, HRN EN 1838 ili jednakovrijedno, HRN EN 50171 ili jednakovrijedno standardima.
Vijek trajanja izvora: Ne manje od 50.000h. 
Jamstvo na svjetiljke i centralni baterijski sustav: ne manje od 2 godine.
Svi proizvodi moraju biti razvijeni i proizvedeni unutar EN ISO 9001:2015 ili jednakovrijedno certificirane tvornice.</t>
  </si>
  <si>
    <t>SVJETILJKE:</t>
  </si>
  <si>
    <t>S1</t>
  </si>
  <si>
    <t>Dobava, montaža i spajanje stropne nadgradne, direktne svjetiljke, izrađene od ekstrudiranog aluminijskog profila, elektrostatski plastificiranog s dvostruko paraboličnim rasterom od satiniranog aluminija parenog srebrom (HMP). 
Izvor: PCB LED moduli velikog svjetlosnog toka, SMD LED srednje snage, SDMC≤3
Temperatura boje svjetla (od - do) (CCT), odziv boje (RA): 2950 - 3050 K, (±100K), Ra&gt;90
Predspojna sprava: strujno upravljiva, konstantnog izlaza (FO), smještena u kućištu svjetiljke
Okvirne dimenzije svjetiljke (od - do): L 1138 - 1148 mm, W 65 - 75 mm, H 83 - 93 mm 
Ukupni svjetlosni tok (φ - min): 2536 lm
Ukupna snaga (P - max): 27,4 W
Efikasnost svjetiljke (LEF - min): 92 lm/W
Iskoristivost (LOR - min): 100 %
Blještanje (UGR - max): 19,1
IP zaštita (min): 20
Jamstvo na proizvod: Ne manje od 7 godina.
Tip kao:</t>
  </si>
  <si>
    <t>Ili jednakovrijedno:</t>
  </si>
  <si>
    <t>S2</t>
  </si>
  <si>
    <t>Dobava, montaža i spajanje stropne nadgradne, direktne svjetiljke, izrađene od ekstrudiranog aluminijskog profila, elektrostatski plastificiranog s dvostruko paraboličnim rasterom od satiniranog aluminija parenog srebrom (HMP). 
Izvor: PCB LED moduli velikog svjetlosnog toka, SMD LED srednje snage, SDMC≤3
Temperatura boje svjetla (od - do) (CCT), odziv boje (RA): 2950 - 3050 K, (±100K), Ra&gt;90
Predspojna sprava: strujno upravljiva, konstantnog izlaza (FO), smještena u kućištu svjetiljke
Okvirne dimenzije svjetiljke (od - do): L 1418 - 1428 mm, W 65 - 75 mm, H 83 - 93 mm 
Ukupni svjetlosni tok (φ - min): 3170 lm
Ukupna snaga (P - max): 33,7 W
Efikasnost svjetiljke (LEF - min): 94 lm/W
Iskoristivost (LOR - min): 100 %
Blještanje (UGR - max): 19,1
IP zaštita (min): 20
Jamstvo na proizvod: Ne manje od 7 godina.
Tip kao:</t>
  </si>
  <si>
    <t>S3</t>
  </si>
  <si>
    <t>Dobava, montaža i spajanje stropne nadgradne, direktne svjetiljke, izrađene od ekstrudiranog aluminijskog profila, elektrostatski plastificiranog s dvostruko paraboličnim rasterom od satiniranog aluminija parenog srebrom (HMP). 
Izvor: PCB LED moduli velikog svjetlosnog toka, SMD LED srednje snage, SDMC≤3
Temperatura boje svjetla (od - do) (CCT), odziv boje (RA): 2950 - 3050 K, (±100K), Ra&gt;90
Predspojna sprava: strujno upravljiva, konstantnog izlaza (FO), smještena u kućištu svjetiljke
Okvirne dimenzije svjetiljke (od - do): L 1698 - 1708 mm, W 65 - 75 mm, H 83 - 93 mm 
Ukupni svjetlosni tok (φ - min): 3804 lm
Ukupna snaga (P - max): 41 W
Efikasnost svjetiljke (LEF - min): 92 lm/W
Iskoristivost (LOR - min): 100 %
Blještanje (UGR - max): 19,1
IP zaštita (min): 20
Jamstvo na proizvod: Ne manje od 7 godina.
Tip kao:</t>
  </si>
  <si>
    <t>S4
DALI</t>
  </si>
  <si>
    <t>Dobava, montaža i spajanje stropne nadgradne, direktne svjetiljke, izrađene od ekstrudiranog aluminijskog profila, elektrostatski plastificiranog s dvostruko paraboličnim rasterom od satiniranog aluminija parenog srebrom (HMP). 
Izvor: PCB LED moduli velikog svjetlosnog toka, SMD LED srednje snage, SDMC≤3
Temperatura boje svjetla (od - do) (CCT), odziv boje (RA): 2950 - 3050 K, (±100K), Ra&gt;90
Predspojna sprava: strujno upravljiva, dimabilna (DALI), smještena u kućištu svjetiljke
Okvirne dimenzije svjetiljke (od - do): L 1698 - 1708 mm, W 65 - 75 mm, H 83 - 93 mm 
Ukupni svjetlosni tok (φ - min): 3804 lm
Ukupna snaga (P - max): 41 W
Efikasnost svjetiljke (LEF - min): 92 lm/W
Iskoristivost (LOR - min): 100 %
Blještanje (UGR - max): 19,1
IP zaštita (min): 20
Jamstvo na proizvod: Ne manje od 7 godina.
Tip kao:</t>
  </si>
  <si>
    <t>21</t>
  </si>
  <si>
    <t>S5</t>
  </si>
  <si>
    <t>Dobava, montaža i spajanje stropne nadgradne, direktne svjetiljke, izrađene od ekstrudiranog aluminijskog profila, elektrostatski plastificiranog s dvostruko paraboličnim rasterom od satiniranog aluminija parenog srebrom (HMP). 
Izvor: PCB LED moduli velikog svjetlosnog toka, SMD LED srednje snage, SDMC≤3
Temperatura boje svjetla (od - do) (CCT), odziv boje (RA): 2950 - 3050 K, (±100K), Ra&gt;90
Predspojna sprava: strujno upravljiva, konstantnog izlaza (FO), smještena u kućištu svjetiljke
Okvirne dimenzije svjetiljke (od - do): L 1987 - 1997 mm, W 65 - 75 mm, H 83 - 93 mm 
Ukupni svjetlosni tok (φ - min): 4438 lm
Ukupna snaga (P - max): 47,7 W
Efikasnost svjetiljke (LEF - min): 93 lm/W
Iskoristivost (LOR - min): 100 %
Blještanje (UGR - max): 19,1
IP zaštita (min): 20
Jamstvo na proizvod: Ne manje od 7 godina.
Tip kao:</t>
  </si>
  <si>
    <t>5</t>
  </si>
  <si>
    <t>S6.1</t>
  </si>
  <si>
    <t>Dobava, montaža i spajanje modularne, ovjesne, direktne svjetiljke, izrađene od ekstrudiranog aluminijskog profila, elektrostatski plastificiranog s visokoefikasnim akrilnim lećama s asimetričnim snopom svjetla (AS). U kompletu sa svjetiljkom dolazi podesivi ovjes duljine 1.5m. 
Izvor: PCB LED moduli velikog svjetlosnog toka, SMD LED srednje snage, SDMC≤3
Temperatura boje svjetla (od - do) (CCT), odziv boje (RA): 2950 - 3050 K, (±100K), Ra&gt;90
Predspojna sprava: strujno upravljiva, konstantnog izlaza (FO), smještena u kućištu svjetiljke
Okvirne dimenzije svjetiljke (od - do): L 1685 - 1695 mm, W 42 - 52 mm, H 60 - 70 mm 
Ukupni svjetlosni tok (φ - min): 6553 lm
Ukupna snaga (P - max): 58,4 W
Efikasnost svjetiljke (LEF - min): 112 lm/W
Iskoristivost (LOR - min): 100 %
Blještanje (UGR - max): 25,5
IP zaštita (min): 20
Jamstvo na proizvod: Ne manje od 7 godina.
Tip kao:</t>
  </si>
  <si>
    <t>S6.2</t>
  </si>
  <si>
    <t>Dobava, montaža i spajanje modularne, ovjesne, direktne svjetiljke, izrađene od ekstrudiranog aluminijskog profila, elektrostatski plastificiranog s visokoefikasnim akrilnim lećama s asimetričnim snopom svjetla (AS). U kompletu sa svjetiljkom dolazi rozeta, podesivi ovjes i napojni kabel duljine 1.5m. 
Izvor: PCB LED moduli velikog svjetlosnog toka, SMD LED srednje snage, SDMC≤3
Temperatura boje svjetla (od - do) (CCT), odziv boje (RA): 2950 - 3050 K, (±100K), Ra&gt;90
Predspojna sprava: strujno upravljiva, konstantnog izlaza (FO), smještena u kućištu svjetiljke
Okvirne dimenzije svjetiljke (od - do): L 1125 - 1135 mm, W 42 - 52 mm, H 60 - 70 mm 
Ukupni svjetlosni tok (φ - min): 4369 lm
Ukupna snaga (P - max): 39,4 W
Efikasnost svjetiljke (LEF - min): 110 lm/W
Iskoristivost (LOR - min): 100 %
Blještanje (UGR - max): 25,5
IP zaštita (min): 20
Jamstvo na proizvod: Ne manje od 7 godina.
Tip kao:</t>
  </si>
  <si>
    <t>S7</t>
  </si>
  <si>
    <t>Dobava, montaža i spajanje stropne nadgradne, direktne svjetiljke, izrađene od aluminija, elektrostatski plastificiranog s mikroprizmatičnom difuznom PMMA optikom (DPR). 
Izvor: PCB LED moduli velikog svjetlosnog toka, SMD LED srednje snage, SDMC≤3
Temperatura boje svjetla (od - do) (CCT), odziv boje (RA): 2950 - 3050 K, (±100K), Ra&gt;90
Predspojna sprava: strujno upravljiva, konstantnog izlaza (FO), smještena u kućištu svjetiljke
Okvirne dimenzije svjetiljke (od - do): φ 389 - 399 mm, H 95 - 105 mm 
Ukupni svjetlosni tok (φ - min): 2440 lm
Ukupna snaga (P - max): 26 W
Efikasnost svjetiljke (LEF - min): 93 lm/W
Iskoristivost (LOR - min): 100 %
Blještanje (UGR - max): 19,7
IP zaštita (min): 43
Jamstvo na proizvod: Ne manje od 7 godina.
Tip kao:</t>
  </si>
  <si>
    <t>S8
EM</t>
  </si>
  <si>
    <t>Dobava, montaža i spajanje stropne nadgradne, direktne svjetiljke, izrađene od aluminija, elektrostatski plastificiranog s mikroprizmatičnom difuznom PMMA optikom (DPR). 
Izvor: PCB LED moduli velikog svjetlosnog toka, SMD LED srednje snage, SDMC≤3
Temperatura boje svjetla (od - do) (CCT), odziv boje (RA): 2950 - 3050 K, (±100K), Ra&gt;90
Predspojna sprava: strujno upravljiva, konstantnog izlaza (FO), s Inverterom i lokalnom baterijom autonomije 3h, smještena u kućištu svjetiljke
Okvirne dimenzije svjetiljke (od - do): φ 389 - 399 mm, H 95 - 105 mm 
Ukupni svjetlosni tok (φ - min): 2440 lm
Ukupna snaga (P - max): 26 W
Efikasnost svjetiljke (LEF - min): 93 lm/W
Iskoristivost (LOR - min): 100 %
Blještanje (UGR - max): 19,7
IP zaštita (min): 43
Jamstvo na proizvod: Ne manje od 7 godina.
Tip kao:</t>
  </si>
  <si>
    <t>S9</t>
  </si>
  <si>
    <t>Dobava, montaža i spajanje stropne nadgradne, direktne svjetiljke, izrađene od aluminija, elektrostatski plastificiranog s mikroprizmatičnom difuznom PMMA optikom (DPR). 
Izvor: PCB LED moduli velikog svjetlosnog toka, SMD LED srednje snage, SDMC≤3
Temperatura boje svjetla (od - do) (CCT), odziv boje (RA): 2950 - 3050 K, (±100K), Ra&gt;90
Predspojna sprava: strujno upravljiva, konstantnog izlaza (FO), smještena u kućištu svjetiljke
Okvirne dimenzije svjetiljke (od - do): 
Okvirne dimenzije ugradnje (od - do): φ 105 - 115 mm, H 97 - 107 mm 
Ukupni svjetlosni tok (φ - min): 982 lm
Ukupna snaga (P - max): 11 W
Efikasnost svjetiljke (LEF - min): 89 lm/W
Iskoristivost (LOR - min): 100 %
Blještanje (UGR - max): 22,9
IP zaštita (min): 43
Jamstvo na proizvod: Ne manje od 7 godina.
Tip kao:</t>
  </si>
  <si>
    <t>S10</t>
  </si>
  <si>
    <t>Dobava, montaža i spajanje stropne nadgradne, direktne svjetiljke, izrađene od polikarbonata s opalnim polikarbonatnim difuzorom (OP). 
Izvor: PCB LED moduli velikog svjetlosnog toka, SMD LED srednje snage, SDMC≤3
Temperatura boje svjetla (od - do) (CCT), odziv boje (RA): 2950 - 3050 K, (±100K), Ra&gt;90
Predspojna sprava: strujno upravljiva, konstantnog izlaza (FO), smještena u kućištu svjetiljke
Okvirne dimenzije svjetiljke (od - do): φ 280 - 290 mm, H 98 - 108 mm 
Ukupni svjetlosni tok (φ - min): 1610 lm
Ukupna snaga (P - max): 13,8 W
Efikasnost svjetiljke (LEF - min): 116 lm/W
Iskoristivost (LOR - min): 100 %
Blještanje (UGR - max): 24,6
IP zaštita (min): 65
Jamstvo na proizvod: Ne manje od 7 godina.
Tip kao:</t>
  </si>
  <si>
    <t>S11</t>
  </si>
  <si>
    <t>Dobava, montaža i spajanje stropne nadgradne, direktne svjetiljke, izrađene od polikarbonata s opalnim polikarbonatnim difuzorom (OP). 
Izvor: PCB LED moduli velikog svjetlosnog toka, SMD LED srednje snage, SDMC≤3
Temperatura boje svjetla (od - do) (CCT), odziv boje (RA): 2950 - 3050 K, (±100K), Ra&gt;90
Predspojna sprava: strujno upravljiva, konstantnog izlaza (FO), smještena u kućištu svjetiljke
Okvirne dimenzije svjetiljke (od - do): φ 280 - 290 mm, H 98 - 108 mm 
Ukupni svjetlosni tok (φ - min): 1229 lm
Ukupna snaga (P - max): 10,5 W
Efikasnost svjetiljke (LEF - min): 117 lm/W
Iskoristivost (LOR - min): 100 %
Blještanje (UGR - max): 23,6
IP zaštita (min): 65
Jamstvo na proizvod: Ne manje od 7 godina.
Tip kao:</t>
  </si>
  <si>
    <t xml:space="preserve">Etea DF 1250 lm 11 W 930 FO IP65 white </t>
  </si>
  <si>
    <t>S12</t>
  </si>
  <si>
    <t>Dobava, montaža i spajanje stropne nadgradne, direktne svjetiljke, izrađene od polikarbonata sa satiniranim opal polikarbonatnim difuzorm (SOP). 
Izvor: PCB LED moduli velikog svjetlosnog toka, SMD LED srednje snage, SDMC≤3
Temperatura boje svjetla (od - do) (CCT), odziv boje (RA): 2950 - 3050 K, (±100K), Ra&gt;90
Predspojna sprava: strujno upravljiva, konstantnog izlaza (FO), smještena u kućištu svjetiljke
Okvirne dimenzije svjetiljke (od - do): L 1272 - 1282 mm, W 96 - 106 mm, H 79 - 89 mm 
Ukupni svjetlosni tok (φ - min): 3698 lm
Ukupna snaga (P - max): 31,1 W
Efikasnost svjetiljke (LEF - min): 118 lm/W
Iskoristivost (LOR - min): 100 %
Blještanje (UGR - max): 22,9
IP zaštita (min): 66
Jamstvo na proizvod: Ne manje od 7 godina.
Tip kao:</t>
  </si>
  <si>
    <t>1</t>
  </si>
  <si>
    <t>S13
EM</t>
  </si>
  <si>
    <t>Dobava, montaža i spajanje stropne nadgradne, direktne svjetiljke, izrađene od polikarbonata sa satiniranim opal polikarbonatnim difuzorm (SOP). 
Izvor: PCB LED moduli velikog svjetlosnog toka, SMD LED srednje snage, SDMC≤3
Temperatura boje svjetla (od - do) (CCT), odziv boje (RA): 2950 - 3050 K, (±100K), Ra&gt;90
Predspojna sprava: strujno upravljiva, konstantnog izlaza (FO), s Inverterom i lokalnom baterijom autonomije 3h, smještena u kućištu svjetiljke
Okvirne dimenzije svjetiljke (od - do): L 1272 - 1282 mm, W 96 - 106 mm, H 79 - 89 mm 
Ukupni svjetlosni tok (φ - min): 3698 lm
Ukupna snaga (P - max): 31,1 W
Efikasnost svjetiljke (LEF - min): 118 lm/W
Iskoristivost (LOR - min): 100 %
Blještanje (UGR - max): 22,9
IP zaštita (min): 66
Jamstvo na proizvod: Ne manje od 7 godina.
Tip kao:</t>
  </si>
  <si>
    <t>U1</t>
  </si>
  <si>
    <t>Dobava, motaža i spajanje rasvjetnog upravljača koji omogućuje spajanje do 4DALIeco LS/PD ili 6 DALI LS/PD LI senzora, moguća prilagodba pojedinačnih parametara pomoću IR daljinskog upravljača.
Za uredsku rasvjetu, učionice, prostorije za vježbanje i hodnike te strop ili nezavisnu instalaciju pomoću ECO CI KIT-a.
Nazivni napon: 230V
Mrežna frekvencija: 50-60 Hz
Snaga sustava: 4W
Dimenzije: 118x30x21 mm
IP zaštita (min): 20
Jamstvo na proizvod: Ne manje od 2 godine.
Tip kao:</t>
  </si>
  <si>
    <t>EM1</t>
  </si>
  <si>
    <t>Dobava, montaža i spajanje stropne nadgradne svjetiljke nužne rasvjete izrađene od polikarbonata. Opći uvjeti i norme: Proizvedena sukladno standardu proizvodnje HRN EN 60598-1:2008 (CEI 34.21), HRN EN 62384:2008, HRN EN 62384:2008 i HRN EN 50172:2008. Napajanje: 220÷240VAC/50÷60Hz. Elektronička predspojna naprava sa vlastitim napajanjem, sa inverterom za nužnu rasvjetu u pripravnom modu rada i hermetički zatvorenom hibridnom (LiFePO4) baterijom, bez održavanja, s elektronskom zaštitom protiv potpunog pražnjenja baterije, sukladno normi HRN EN 60598-2-22:2008, 2P+T priključne stezaljke za max. presjek kabela 2.5mm². Rasvjetno tijelo je u skladu sa HRN EN 60598-1, HRN EN 60598-2-22, HRN EN 1838, HRN EN 50172 standardima. Kromatska tolerancija (MacAdam) 4. Životni vijek izvora u normalnim ambijentalnim uvjetima na 25°C L70=50.000  sati. Svjetiljka je opremljena autotest funkcijom. Snaga i svjetlosni tok: 2W ~ 200lm. Autonomija: 3h. Optika: PC leća, optika za otvorene prostore (O) - Minimalno 1 lx prema HRN EN 1838 standardu. Mehanička zaštita: IP20. 
Jamstvo na proizvod: Ne manje od 2 godine.
Tip kao:</t>
  </si>
  <si>
    <t>EM2</t>
  </si>
  <si>
    <t>Dobava, montaža i spajanje stropne nadgradne svjetiljke nužne rasvjete izrađene od polikarbonata. Opći uvjeti i norme: Proizvedena sukladno standardu proizvodnje HRN EN 60598-1:2008 (CEI 34.21), HRN EN 62384:2008, HRN EN 62384:2008 i HRN EN 50172:2008. Napajanje: 220÷240VAC/50÷60Hz. Elektronička predspojna naprava sa vlastitim napajanjem, sa inverterom za nužnu rasvjetu u pripravnom modu rada i hermetički zatvorenom hibridnom (LiFePO4) baterijom, bez održavanja, s elektronskom zaštitom protiv potpunog pražnjenja baterije, sukladno normi HRN EN 60598-2-22:2008, 2P+T priključne stezaljke za max. presjek kabela 2.5mm². Rasvjetno tijelo je u skladu sa HRN EN 60598-1, HRN EN 60598-2-22, HRN EN 1838, HRN EN 50172 standardima. Kromatska tolerancija (MacAdam) 4. Životni vijek izvora u normalnim ambijentalnim uvjetima na 25°C L70=50.000  sati. Svjetiljka je opremljena autotest funkcijom i grijačem s termostatom za niske temperature. Snaga i svjetlosni tok: 2W ~ 175lm. Autonomija: 3h. Minimalno 1 lx prema HRN EN 1838 standardu. Mehanička zaštita: IP65. 
Jamstvo na proizvod: Ne manje od 2 godine.
Tip kao:</t>
  </si>
  <si>
    <t>P1</t>
  </si>
  <si>
    <t>Dobava, montaža i spajanje zidne nadgradne svjetiljke nužne rasvjete za označavanje smjerokaza evakuacije, izrađene od polikarbonata. Opći uvjeti i norme: Proizvedena sukladno standardu proizvodnje HRN EN 60598-1:2008 (CEI 34.21), HRN EN 62384:2008, HRN EN 62384:2008 i HRN EN 50172:2008. Napajanje: 220÷240VAC/50÷60Hz. Elektronička predspojna naprava sa vlastitim napajanjem, sa inverterom za nužnu rasvjetu u pripravnom modu rada i hermetički zatvorenom hibridnom (LiFePO4) baterijom, bez održavanja, s elektronskom zaštitom protiv potpunog pražnjenja baterije, sukladno normi HRN EN 60598-2-22:2008, 2P+T priključne stezaljke za max. presjek kabela 2.5mm². Rasvjetno tijelo je u skladu sa HRN EN 60598-1, HRN EN 60598-2-22, HRN EN 1838, HRN EN 50172 standardima. Kromatska tolerancija (MacAdam) 4. Životni vijek izvora u normalnim ambijentalnim uvjetima na 25°C L70=50.000  sati. Svjetiljka je opremljena autotest funkcijom. Ukupna snaga sustava: 2W. Autonomija: 3h, kombinirani spoj. Smjerokaz evakuacije: DOLJE, vidljiv sa 25m, prema normi. Mehanička zaštita: IP65. Jamstvo na proizvod: Ne manje od 2 godine.
Tip kao:</t>
  </si>
  <si>
    <t>P2</t>
  </si>
  <si>
    <t>Dobava, montaža i spajanje zidne nadgradne svjetiljke nužne rasvjete za označavanje smjerokaza evakuacije, izrađene od polikarbonata. Opći uvjeti i norme: Proizvedena sukladno standardu proizvodnje HRN EN 60598-1:2008 (CEI 34.21), HRN EN 62384:2008, HRN EN 62384:2008 i HRN EN 50172:2008. Napajanje: 220÷240VAC/50÷60Hz. Elektronička predspojna naprava sa vlastitim napajanjem, sa inverterom za nužnu rasvjetu u pripravnom modu rada i hermetički zatvorenom hibridnom (LiFePO4) baterijom, bez održavanja, s elektronskom zaštitom protiv potpunog pražnjenja baterije, sukladno normi HRN EN 60598-2-22:2008, 2P+T priključne stezaljke za max. presjek kabela 2.5mm². Rasvjetno tijelo je u skladu sa HRN EN 60598-1, HRN EN 60598-2-22, HRN EN 1838, HRN EN 50172 standardima. Kromatska tolerancija (MacAdam) 4. Životni vijek izvora u normalnim ambijentalnim uvjetima na 25°C L70=50.000  sati. Svjetiljka je opremljena autotest funkcijom. Ukupna snaga sustava: 2W. Autonomija: 3h, kombinirani spoj. Smjerokaz evakuacije: DESNO, vidljiv sa 25m, prema normi. Mehanička zaštita: IP65. Jamstvo na proizvod: Ne manje od 2 godine.
Tip kao:</t>
  </si>
  <si>
    <t>P3</t>
  </si>
  <si>
    <t>Dobava, montaža i spajanje zidne nadgradne svjetiljke nužne rasvjete za označavanje smjerokaza evakuacije, izrađene od polikarbonata. Opći uvjeti i norme: Proizvedena sukladno standardu proizvodnje HRN EN 60598-1:2008 (CEI 34.21), HRN EN 62384:2008, HRN EN 62384:2008 i HRN EN 50172:2008. Napajanje: 220÷240VAC/50÷60Hz. Elektronička predspojna naprava sa vlastitim napajanjem, sa inverterom za nužnu rasvjetu u pripravnom modu rada i hermetički zatvorenom hibridnom (LiFePO4) baterijom, bez održavanja, s elektronskom zaštitom protiv potpunog pražnjenja baterije, sukladno normi HRN EN 60598-2-22:2008, 2P+T priključne stezaljke za max. presjek kabela 2.5mm². Rasvjetno tijelo je u skladu sa HRN EN 60598-1, HRN EN 60598-2-22, HRN EN 1838, HRN EN 50172 standardima. Kromatska tolerancija (MacAdam) 4. Životni vijek izvora u normalnim ambijentalnim uvjetima na 25°C L70=50.000  sati. Svjetiljka je opremljena autotest funkcijom. Ukupna snaga sustava: 2W. Autonomija: 3h, kombinirani spoj. Smjerokaz evakuacije: LIJEVO, vidljiv sa 25m, prema normi. Mehanička zaštita: IP65. Jamstvo na proizvod: Ne manje od 2 godine.
Tip kao:</t>
  </si>
  <si>
    <t>P4</t>
  </si>
  <si>
    <t>Dobava, montaža i spajanje stropne nadgradne svjetiljke nužne rasvjete za označavanje smjerokaza evakuacije, izrađene od polikarbonata. Opći uvjeti i norme: Proizvedena sukladno standardu proizvodnje HRN EN 60598-1:2008 (CEI 34.21), HRN EN 62384:2008, HRN EN 62384:2008 i HRN EN 50172:2008. Napajanje: 220÷240VAC/50÷60Hz. Elektronička predspojna naprava sa vlastitim napajanjem, sa inverterom za nužnu rasvjetu u pripravnom modu rada i hermetički zatvorenom hibridnom (LiFePO4) baterijom, bez održavanja, s elektronskom zaštitom protiv potpunog pražnjenja baterije, sukladno normi HRN EN 60598-2-22:2008, 2P+T priključne stezaljke za max. presjek kabela 2.5mm². Rasvjetno tijelo je u skladu sa HRN EN 60598-1, HRN EN 60598-2-22, HRN EN 1838, HRN EN 50172 standardima. Kromatska tolerancija (MacAdam) 4. Životni vijek izvora u normalnim ambijentalnim uvjetima na 25°C L70=50.000  sati. Svjetiljka je opremljena autotest funkcijom. Ukupna snaga sustava: 2W. Autonomija: 3h, kombinirani spoj. Smjerokaz evakuacije: DOLJE, vidljiv sa 25m, prema normi. Mehanička zaštita: IP65. Jamstvo na proizvod: Ne manje od 2 godine.
Tip kao:</t>
  </si>
  <si>
    <t>P5</t>
  </si>
  <si>
    <t>Dobava, montaža i spajanje stropne nadgradne svjetiljke nužne rasvjete za označavanje smjerokaza evakuacije, izrađene od polikarbonata. Opći uvjeti i norme: Proizvedena sukladno standardu proizvodnje HRN EN 60598-1:2008 (CEI 34.21), HRN EN 62384:2008, HRN EN 62384:2008 i HRN EN 50172:2008. Napajanje: 220÷240VAC/50÷60Hz. Elektronička predspojna naprava sa vlastitim napajanjem, sa inverterom za nužnu rasvjetu u pripravnom modu rada i hermetički zatvorenom hibridnom (LiFePO4) baterijom, bez održavanja, s elektronskom zaštitom protiv potpunog pražnjenja baterije, sukladno normi HRN EN 60598-2-22:2008, 2P+T priključne stezaljke za max. presjek kabela 2.5mm². Rasvjetno tijelo je u skladu sa HRN EN 60598-1, HRN EN 60598-2-22, HRN EN 1838, HRN EN 50172 standardima. Kromatska tolerancija (MacAdam) 4. Životni vijek izvora u normalnim ambijentalnim uvjetima na 25°C L70=50.000  sati. Svjetiljka je opremljena autotest funkcijom. Ukupna snaga sustava: 2W. Autonomija: 3h, kombinirani spoj. Smjerokaz evakuacije: LIJEVO, DESNO, vidljiv sa 25m, prema normi. Mehanička zaštita: IP65. Jamstvo na proizvod: Ne manje od 2 godine.
Tip kao:</t>
  </si>
  <si>
    <t>P6</t>
  </si>
  <si>
    <t>Dobava, montaža i spajanje ovjesne svjetiljke nužne rasvjete za označavanje smjerokaza evakuacije, izrađene od polikarbonata. Opći uvjeti i norme: Proizvedena sukladno standardu proizvodnje HRN EN 60598-1:2008 (CEI 34.21), HRN EN 62384:2008, HRN EN 62384:2008 i HRN EN 50172:2008. Napajanje: 220÷240VAC/50÷60Hz. Elektronička predspojna naprava sa vlastitim napajanjem, sa inverterom za nužnu rasvjetu u pripravnom modu rada i hermetički zatvorenom hibridnom (LiFePO4) baterijom, bez održavanja, s elektronskom zaštitom protiv potpunog pražnjenja baterije, sukladno normi HRN EN 60598-2-22:2008, 2P+T priključne stezaljke za max. presjek kabela 2.5mm². Rasvjetno tijelo je u skladu sa HRN EN 60598-1, HRN EN 60598-2-22, HRN EN 1838, HRN EN 50172 standardima. Kromatska tolerancija (MacAdam) 4. Životni vijek izvora u normalnim ambijentalnim uvjetima na 25°C L70=50.000  sati. Svjetiljka je opremljena autotest funkcijom. Ukupna snaga sustava: 2W. Autonomija: 3h, kombinirani spoj. Smjerokaz evakuacije: LIJEVO, DESNO, vidljiv sa 25m, prema normi. Mehanička zaštita: IP65. Jamstvo na proizvod: Ne manje od 2 godine.
Tip kao:</t>
  </si>
  <si>
    <t>INSTALACIJSKE SKLOPKE I TIPKALA:</t>
  </si>
  <si>
    <t>Dobava, montaža i spajanje jednopolne instalacijske sklopke modularne izvedbe za podžbuknu ugradnju, komplet:</t>
  </si>
  <si>
    <t xml:space="preserve"> - podžbukna instalacijska okrugla kutija Φ60mm</t>
  </si>
  <si>
    <t xml:space="preserve"> - nosača s nožicama veličine 2M</t>
  </si>
  <si>
    <t xml:space="preserve"> - modularna jednopolna sklopka veličine 2M, sa indikatorom, tip i boja po izboru investitora</t>
  </si>
  <si>
    <t xml:space="preserve"> - dekorativni okvir veličine 2M, tip i boja po izboru investitora</t>
  </si>
  <si>
    <t>2.</t>
  </si>
  <si>
    <t>Dobava, montaža i spajanje izmjenične instalacijske sklopke modularne izvedbe za podžbuknu ugradnju, komplet:</t>
  </si>
  <si>
    <t xml:space="preserve"> - ugradbene okrugle kutije Φ60, dubine 60mm</t>
  </si>
  <si>
    <t xml:space="preserve"> - modularna izmjenična sklopka veličine 2M, tip i boja po izboru investitora</t>
  </si>
  <si>
    <t>3.</t>
  </si>
  <si>
    <t>Dobava, montaža i spajanje tipkala za upravljanje DALI rasvjetom u dvorani</t>
  </si>
  <si>
    <t>4.</t>
  </si>
  <si>
    <t>Dobava, montaža i spajanje nadžbuknog IR senzora pokreta, domet 20m, IP54</t>
  </si>
  <si>
    <t>5.</t>
  </si>
  <si>
    <t>Dobava, montaža i spajanje nadžbuknog IR senzora pokreta za hodnike, domet 20mx4m, IP54</t>
  </si>
  <si>
    <t>6.</t>
  </si>
  <si>
    <t>Dobava, montaža i spajanje ostalog nespecificiranog sitnog montažnog i spojnog materijala i pribora (tiple, vijci, matice, vezice, spojnice i sl.).</t>
  </si>
  <si>
    <t>2. UKUPNO:</t>
  </si>
  <si>
    <t>3.INSTALACIJE UTIČNICA I TEHNOLOŠKIH PRIKLJUČAKA:</t>
  </si>
  <si>
    <r>
      <t xml:space="preserve">Napomena:
</t>
    </r>
    <r>
      <rPr>
        <sz val="10"/>
        <color theme="1"/>
        <rFont val="ISOCPEUR"/>
        <family val="2"/>
        <charset val="238"/>
      </rPr>
      <t xml:space="preserve"> -  kabeli u stavkama koje uključuju izradu kabelskih izvoda definirani su u stavci kabela ovog troškovnika</t>
    </r>
  </si>
  <si>
    <t>Dobava, montaža i spajanje šuko priključnice 230V/16A, komplet:</t>
  </si>
  <si>
    <t xml:space="preserve"> - modularna šuko priključnica 230V/16A veličine 2M, tip i boja po izboru investitora</t>
  </si>
  <si>
    <t xml:space="preserve"> - dekorativni okvir, veličine 2M, tip i boja po izboru investitora</t>
  </si>
  <si>
    <r>
      <t>Dobava, montaža u pod i spajanje podne kutije oznake na nacrtima "</t>
    </r>
    <r>
      <rPr>
        <b/>
        <sz val="10"/>
        <rFont val="ISOCPEUR"/>
        <family val="2"/>
        <charset val="238"/>
      </rPr>
      <t>PK</t>
    </r>
    <r>
      <rPr>
        <sz val="10"/>
        <rFont val="ISOCPEUR"/>
        <family val="2"/>
        <charset val="238"/>
      </rPr>
      <t>", komplet:</t>
    </r>
  </si>
  <si>
    <t xml:space="preserve"> - ugradno kućište podne kutije 2x7M</t>
  </si>
  <si>
    <t xml:space="preserve"> -umetak podne kutije 2x7M</t>
  </si>
  <si>
    <t xml:space="preserve"> - poklopac podne kutije 2x7M</t>
  </si>
  <si>
    <t xml:space="preserve"> - šuko utičnica 250V/16A, 2P+E, veličine 2M</t>
  </si>
  <si>
    <t xml:space="preserve"> - RJ45 cat.6 UTP KS konektor</t>
  </si>
  <si>
    <t xml:space="preserve"> - modularni adapter KS, veličina 1M</t>
  </si>
  <si>
    <t>Izrada kabelskog izvoda NYM-J 3x2,5mm2 za napajanje ventilkonvektora i spajanje istih</t>
  </si>
  <si>
    <t>Izrada kabelskog izvoda NYM-J 3x2,5mm2 za napojnu letvu u komunikacijskom ormaru i spajanje iste.</t>
  </si>
  <si>
    <t xml:space="preserve">Izrada kabelskog izvoda NHXH E30 3x1,5mm2 za napajanje VDC i spajanje iste </t>
  </si>
  <si>
    <t xml:space="preserve">Izrada kabelskog izvoda NYM-J 3x2,5mm2 za napajanje el. bojlera i spajanje istih </t>
  </si>
  <si>
    <t>7.</t>
  </si>
  <si>
    <t>Izrada kabelskog izvoda NYM-J 3x2,5mm2 za napajanje projektora i spajanje istog</t>
  </si>
  <si>
    <t>8.</t>
  </si>
  <si>
    <t>Izrada kabelskog izvoda NYM-J 3x1,5mm2 za napajanje SOS sustava i spajanje istog</t>
  </si>
  <si>
    <t>9.</t>
  </si>
  <si>
    <t>Izrada kabelskog izvoda NYM-J 3x2,5mm2 za napajanje razglasne centrale u dvorani i spajanje iste</t>
  </si>
  <si>
    <t>10.</t>
  </si>
  <si>
    <t>Dobava, montaža i spajanje JPR tipkala za isklop električne energije</t>
  </si>
  <si>
    <t>11.</t>
  </si>
  <si>
    <t>3. UKUPNO:</t>
  </si>
  <si>
    <t>4. INSTALACIJE ELEKTRONIČKE I KOMUNIKACIJSKE MREŽE:</t>
  </si>
  <si>
    <r>
      <t xml:space="preserve">Napomena:
</t>
    </r>
    <r>
      <rPr>
        <sz val="10"/>
        <color theme="1"/>
        <rFont val="ISOCPEUR"/>
        <family val="2"/>
        <charset val="238"/>
      </rPr>
      <t xml:space="preserve"> - podatkovne RJ45 cat.6 utičnice za montažu u parapetne kanale specificirane su u stavci br. 4 ovog troškovnika</t>
    </r>
  </si>
  <si>
    <t>INSTALACIJA EKM:</t>
  </si>
  <si>
    <t>Dobava, montaža i spajanje samostojećeg komunikacijskog ormara 800x1970x800, 19", 42U , kompletno sa sljedećom opremom:</t>
  </si>
  <si>
    <t xml:space="preserve"> - bravica na prednjim vratima</t>
  </si>
  <si>
    <t xml:space="preserve">kom </t>
  </si>
  <si>
    <t xml:space="preserve"> 19" nap. letva 7xshuko,prenaponska zaštita,prekidač,1U,alu </t>
  </si>
  <si>
    <t xml:space="preserve"> - 19" set-vijci M6, kavezne matice i podložne pločice</t>
  </si>
  <si>
    <t>kompl</t>
  </si>
  <si>
    <t xml:space="preserve"> - donji otvor za uvlačenje kabela</t>
  </si>
  <si>
    <t xml:space="preserve"> - Vodilica kabela, 1U</t>
  </si>
  <si>
    <t xml:space="preserve"> - set za uzemljenje ormara </t>
  </si>
  <si>
    <t xml:space="preserve"> - elementi za ranžiranje patch kablova</t>
  </si>
  <si>
    <t xml:space="preserve"> - prespojni panel 24xRJ45, cat.6, neoklopljen, 19", 1U</t>
  </si>
  <si>
    <t xml:space="preserve"> - montaža ormara s izradom uzemljenja svih dijelova na zajedničku sabirnicu </t>
  </si>
  <si>
    <t xml:space="preserve"> - samostojeći komunikacijski ormar 600x900x495mm, 19", 18U</t>
  </si>
  <si>
    <t xml:space="preserve"> - ostali sitni spojni i montažni pribor (vezice, vijci i sl.)</t>
  </si>
  <si>
    <t>Dobava i postava prespojnog U/UTP kabela RJ-45 na RJ-45, duljine 1m, kategorije 6, sve komplet.</t>
  </si>
  <si>
    <t>Dobava, podžbukno polaganje u PVC cijevi Cs16 i spajanje UTP cat.6 kabela, kompletno sa cijevima i spojnim i montažnim priborom.</t>
  </si>
  <si>
    <t>m</t>
  </si>
  <si>
    <t>Napomena: kabel se polaže od čvorišta telefonske instalacije do svake RJ45 cat.6 priključnice u građevini</t>
  </si>
  <si>
    <t>Izvedba uzemljenja komunikacijskog razdjelnika KO na PE sabirnicu GRO ormara  vodom HO7V-K-J 10mm2 dužine cca 35m.</t>
  </si>
  <si>
    <t>Krimpanje kabela na oba kraja.</t>
  </si>
  <si>
    <t>Ispitivanje instalacije, dobava i isporuka atesta ugrađene opreme, materijala te ispitnih protokola.</t>
  </si>
  <si>
    <t>Ispitivanje linkova za kategoriju 6, te izdavanje potrebnih atesta.</t>
  </si>
  <si>
    <t>4. UKUPNO:</t>
  </si>
  <si>
    <t>5. KABELI, CIJEVI I KABELSKE POLICE:</t>
  </si>
  <si>
    <t>Dobava i polaganje kabela u kabelske kanalice ili odgovarajuće zaštitne cijevi, uključivo plastične kutije, ovjesni pribor i sl.</t>
  </si>
  <si>
    <t>NHXH-O FE180/E90 2x1.5 mm²</t>
  </si>
  <si>
    <t>NHXH E30 3x1.5 mm²</t>
  </si>
  <si>
    <t>NYM-J 3x1.5 mm²</t>
  </si>
  <si>
    <t>NYM-J 3x2.5 mm²</t>
  </si>
  <si>
    <t>FG16OR16 5x16mm²</t>
  </si>
  <si>
    <t>Dobava i montaža perforirane kabelske police širine 200mm, visine 60mm, kompletno sa svim spojnim i montažnim priborom.</t>
  </si>
  <si>
    <t>Dobava i montaža perforirane kabelske police širine 100mm, visine 60mm, kompletno sa svim spojnim i montažnim priborom.</t>
  </si>
  <si>
    <t>Izjednačenje potencijala metalnih kabelskih polica vodičem H07V-K-J 10 mm2, spajanjem na instalaciju sustava za zaštitu od djelovanje munje na krovu, kompletno sa svim spojnim priborom (vijci i stopice).</t>
  </si>
  <si>
    <t>Dobava, montaža i spajanje ostalog nespecificiranog sitnog montažnog i spojnog materijala i pribora (tiple, vijci, matice, vezice, spojnice, gips i sl.).</t>
  </si>
  <si>
    <t>5. UKUPNO:</t>
  </si>
  <si>
    <t>6. SOS SUSTAV:</t>
  </si>
  <si>
    <t>Dobava, montaža i spajanje Komplet SOS centralnog uređaja / centrale u kompaktnoj varijanti modernog dizajna za smješta iznad ulaznih vrata u invalidski sanitarni čvor. Sadrži ispravljač i potrebnu elektroniku za upravljanje sustavom. U trenutku poziva pojavljuje se zvučni signal, a crvena LED dioda promjera 20 mm počinje bljeskati . Komplet sa ugradnom kutijom 4 modula</t>
  </si>
  <si>
    <t>Dobava, montaža i spajanje SOS tipkala Komplet - tipkalo je opremljeno poteznom vrpcom za uspostavu poziva i crvenom LED indikacijom statusa koja se uključuje uslijed uspostave poziva. Samo tipkalo uključuje i funkciju razrješenja. Komplet sa ugradnom kutijom Ø60.</t>
  </si>
  <si>
    <t>Dobava, montaža i spajanje signalne svjetiljke sa biperom. Komplet - ugradna signalna svjetiljka sa biperom za signalizaciju poziva Postavlja se na izdvojeno mjesto iznad ulaznih vratiju sanitarnih prostora. Postava svjetiljke u ugradnu kutiju fi60.</t>
  </si>
  <si>
    <t>6. UKUPNO:</t>
  </si>
  <si>
    <t>7. SUSTAV ZA DOJAVU POŽARA:</t>
  </si>
  <si>
    <t>Dobava i isporuka  adresabilne vatrodojavne centrale s dvije analogno adresabilne petlje, s mogućnosti spajanja do 128 elemenata po petlji i proširenja s dodatne dvije petlje, s intuitivnim grafičkim LCD zaslonom.
Karakteristike:
- minimalno 2 petlje, proširivo do 4, uz 512 zona i 300 izlaznih grupa
- ugrađeni termalni pisač sa zamjenom papira s prednje strane
- Ethernet port s TCP/IP protokolom za daljinsku dijagnostiku, održavanje i programiranje
- grafički LCD zaslon sukladan normi HRN EN 54 ili jednakovrijednoj, s ikonicama i za prikaz do 256 zona
- 3 USB porta s podrškom za memorijske stickove i RS232 sučeljem
- obavještavanje e-mailom izravno s centrale (4 korisnička računa)
- struktura izbornika za do 3 operatera (20 korisnika i šifri)
- memorija događaja za minimalno 9999 zapisa
- mogućnost autonomije minimalno do 72 sata u normalnom radu i 30 minuta u alarmu
- izlazi: minimalno 4x 750 mA / 24 VDC s mogućnošću programiranja; 2x 350 mA / 24 VDC za požarni alarm / grešku; 2x relejni izlazi za požarni alarm / grešku; 1x aux 500 mA / 24 VDC
- ulazi: minimalno 2 
- napajanje: 220/230 VAC, 50/60 Hz, 
- stupanj zaštite kućišta: minimalno IP30
- sukladno standardima CPD, WEEE, RoHS, normama HRN EN 54-2, HRN EN 54-4,  HRN EN 54-21 ili jednakovrijednima
- kompatibilna sa softverom za integraciju sustava tehničke zaštite Advisor Management ATS8600 bez dodatnih konvertera signala</t>
  </si>
  <si>
    <t>2</t>
  </si>
  <si>
    <t>Dobava i isporuka kartice petlje za vatrodojavnu centralu. Za prihvat dodatne dvije petlje.</t>
  </si>
  <si>
    <t>3</t>
  </si>
  <si>
    <t>Dobava i isporuka vatrootpornog ormara za smještaj centrale za dojavu požara, dimenzija 800x800x250 mm, ispitan i certificiran prema normi HRN DIN 4102-5 (obostrana požarna otpornost). Sastoji se od jednokrilnih protupožarnih zaokretnih čeličnih vrata otpornosti na požar razreda T60 i čelične pregradne stijene otpornosti na požar razreda F90-A.</t>
  </si>
  <si>
    <t>4</t>
  </si>
  <si>
    <t>Dobava i isporuka telefonskog komunikatora za spoj na dežurnu službu. Komunikator za generiranje rezervne linije i pozivne funkcije preko PSTN-a i GSM/GPRS-a. 5 programabilnih terminala. 15 minuta za glasovnu poruku. U kompletu metalno kućište, step-down modul za napajanje 12 V, rezervna akumulatorska baterija 12 VDC 1,7 Ah.</t>
  </si>
  <si>
    <t>Dobava i isporuka akumulatorskih baterija 12 VDC, 18Ah za autonomiju vatrodojavne centrale 72 h.</t>
  </si>
  <si>
    <t>Dobava i isporuka adresabilnog optičkog detektora požara s ugrađenim algoritmom za dijagnostički test samog sebe. LED dioda za signalizaciju stanja. Mogućnost programiranja osjetljivosti putem vatrodojavne centrale.
Tehničke karakteristike:
- radni napon minimalno 17 VDC, maksimalno 28 VDC
- potrošnja struje maksimalno 0,35 mA (normalan rad), maksimalno 4 mA (alarm)
- stupanj zaštite kućišta minimalno IP43
- radna temperatura minimalno u rasponu od -10°C do +60°C
- mogućnost adresiranja od 1 do 128
- mogućnost zamjene optičke komore
- uređaj sukladan standardima i normama CE, CPR i HRN EN 54-7 ili jednakovrijednima</t>
  </si>
  <si>
    <t>Dobava i isporuka konvencionalnog optičkog detektora požara. 
Optički javljač koji reagira na nastanak dima u prostoru. Zadovoljava europske EN-54 standarde.
Tehničke karakteristike:
- radni napon minimalno 8,5 VDC, maksimalno 33DC
- potrošnja struje maksimalno 0,01 mA (normalan rad), maksimalno 60 mA (alarm)
- stupanj zaštite kućišta minimalno IP43
- radna temperatura minimalno u rasponu od -10°C do +60°C
- uređaj sukladan standardima i normama CE i HRN EN 45 ili jednakovrijednima</t>
  </si>
  <si>
    <t>Dobava i isporuka podnožja detektora požara sa 6 kontakta. Mora biti kompatibilan sa specificiranim konvencionalnim javljačima požara.</t>
  </si>
  <si>
    <t>Dobava i isporuka podnožja detektora požara sa 4 kontakta. Mora biti kompatibilan sa specificiranim automatskim javljačima požara.</t>
  </si>
  <si>
    <t>Dobava i isporuka podnožja detektora požara s integriranim izolatorom petlje.
Tehničke karakteristike:
- stupanj zaštite kućišta minimalno IP30
- radna temperatura u minimalnom rasponu od -10°C do +50°C
- mora biti sukladan normi HRN EN 54-17 ili jednakovrijednoj
- mora biti kompatibilan sa specificiranim automatskim javljačima požara</t>
  </si>
  <si>
    <t>Dobava i isporuka crvenog, adresabilnog ručnog javljača požara.  Ima jednu LED diodu za signalizaciju stanja.
Tehničke karakteristike:
- minimalno 1 LED dioda
- radni napon minimalno u rasponu 17-28 VDC
- potrošnja struje: maksimalno do 0,25 mA (normalan rad), maksimalno do 2,5 mA (alarm)
- stupanj zaštite kućišta: minimalno IP24D
- radna temperatura: minimalno u rasponu od -10°C do +55°C
- sukladan sa standardima CE i CPD, normama HRN EN 54-11 ili jednakovrijednima</t>
  </si>
  <si>
    <t>Dobava i isporuka adresabilnog ulazno-izlaznog modula sa četiri selektabilno nadzirana ulaza i četiri magnestki zapirana izlazna kontakta.
Tehničke karakteristike:
- minimalno 4 izlaza (nenadzirani) 2 A / 30 VDC
- minimalno 4 ulaza
- radni napon: minimalno u rasponu 17-39 VDC
- potrošnja struje: maksimalno do 0,30 mA (normalan rad), do 0,350 mA (alarm)
- radna temperatura: minimalno u rasponu od -5°C do +40°C
- stupanj zaštite kućišta minimalno IP40
- sukladan sa normom HRN EN 54-17 ili jednakovrijednom</t>
  </si>
  <si>
    <t>Dobava i isporuka unutarnje adresabilne crvene vatrodojavne sirene s bljeskalicom napajane iz petlje.
Tehničke karakteristike:
- crvena boja kućišta
- radni napon u minimalnom rasponu od 17 do 32 VDC
- potrošnja struje u alarmu: maksimalno 45,1 mA
- glasnoća zvuka: 97 dB(A) @ 1m
- mogućnost odabira minimalno 32 različita tona
- radna temperatura: minimalno u rasponu od -10°C do +55°C
- stupanj zaštite kućišta minimalno IP21
- sukladna normi HRN EN 54-3, EN 54-23 ili jednakovrijednoj</t>
  </si>
  <si>
    <t>13</t>
  </si>
  <si>
    <r>
      <t>Dobava i isporuka vanjske konvencionalne crvene vatrodojavne sirene s bljeskalicom.
Tehničke karakteristike:
- crvena boja kućišta i crvena bljeskalica
- radni napon u minimalnom rasponu od 17 do 60 V</t>
    </r>
    <r>
      <rPr>
        <vertAlign val="subscript"/>
        <sz val="10"/>
        <rFont val="ISOCPEUR"/>
        <family val="2"/>
        <charset val="238"/>
      </rPr>
      <t>DC</t>
    </r>
    <r>
      <rPr>
        <sz val="10"/>
        <rFont val="ISOCPEUR"/>
        <family val="2"/>
        <charset val="238"/>
      </rPr>
      <t xml:space="preserve">
- potrošnja struje u alarmu: maksimalno 45,1 mA pri bljeskanju od 1 Hz
- glasnoća zvuka: minimalno u rasponu od 85 do 97 dB(A)
- mogućnost odabira minimalno 32 različita tona
- radna temperatura: minimalno u rasponu od -25°C do +70°C
- stupanj zaštite kućišta minimalno IP65
- sukladna normama HRN EN 54-3, 54-23 ili jednakovrijednima</t>
    </r>
  </si>
  <si>
    <r>
      <t>Dobava i isporuka vatrodojavnog bezhalogenog kabela JB-H(St)H  2x2x0,8 mm</t>
    </r>
    <r>
      <rPr>
        <vertAlign val="superscript"/>
        <sz val="10"/>
        <rFont val="ISOCPEUR"/>
        <family val="2"/>
        <charset val="238"/>
      </rPr>
      <t>2</t>
    </r>
    <r>
      <rPr>
        <sz val="10"/>
        <rFont val="ISOCPEUR"/>
        <family val="2"/>
        <charset val="238"/>
      </rPr>
      <t xml:space="preserve"> - sve komplet</t>
    </r>
  </si>
  <si>
    <r>
      <t>Polaganje vatrodojavnog bezhalogenog kabela JB-H(St)H  2x2x0,8 mm</t>
    </r>
    <r>
      <rPr>
        <vertAlign val="superscript"/>
        <sz val="10"/>
        <rFont val="ISOCPEUR"/>
        <family val="2"/>
        <charset val="238"/>
      </rPr>
      <t>2</t>
    </r>
    <r>
      <rPr>
        <sz val="10"/>
        <rFont val="ISOCPEUR"/>
        <family val="2"/>
        <charset val="238"/>
      </rPr>
      <t xml:space="preserve"> - sve komplet</t>
    </r>
  </si>
  <si>
    <r>
      <t>Dobava i isporuka halogen free kabela NHXH (E30) 3x1,5 mm</t>
    </r>
    <r>
      <rPr>
        <vertAlign val="superscript"/>
        <sz val="10"/>
        <rFont val="ISOCPEUR"/>
        <family val="2"/>
        <charset val="238"/>
      </rPr>
      <t>2</t>
    </r>
  </si>
  <si>
    <r>
      <t>Polaganje halogen free kabela NHXH (E30) 3x1,5 mm</t>
    </r>
    <r>
      <rPr>
        <vertAlign val="superscript"/>
        <sz val="10"/>
        <rFont val="ISOCPEUR"/>
        <family val="2"/>
        <charset val="238"/>
      </rPr>
      <t>2</t>
    </r>
  </si>
  <si>
    <t>Dobava i isporuka kabela UTP kat. 6 za spoj dojavnika na telefonsku liniju i spoj paralelnih tabloa</t>
  </si>
  <si>
    <t>Polaganje kabela UTP kat. 6 za spoj dojavnika na telefonsku liniju i spoj paralelnih tabloa</t>
  </si>
  <si>
    <t>Dobava i isporuka CS cijevi fi 20mm uključujući sav potreban dodatni materijal i pribor</t>
  </si>
  <si>
    <t>Ugradnja CS cijevi fi 20mm uključujući sav potreban dodatni materijal i pribor</t>
  </si>
  <si>
    <t>Dobava i isporuka plastične kabelske kanalice 16/16mm uključujući sav potreban dodatni materijal i pribor</t>
  </si>
  <si>
    <t>Ugradnja plastične kabelske kanalice 16/16mm uključujući sav potreban dodatni materijal i pribor</t>
  </si>
  <si>
    <t>Montaža vatrodojavne centrale</t>
  </si>
  <si>
    <t>Montaža vatrootpornog ormara</t>
  </si>
  <si>
    <t>Spajanje vatrodojavne centrale</t>
  </si>
  <si>
    <t>Montaža i spajanje s adresiranjem automatskih javljača požara zajedno s podnožjima, konvencionalnih javljača požara zajedno sa podnožjima, ručnih javljača požara, vatrodojavnih sirena, ulazno-izlaznih modula, paralelnih indikatora</t>
  </si>
  <si>
    <t xml:space="preserve">Dobava i isporuka naljepnica za označavenje elemenata sustava za dojavu požara </t>
  </si>
  <si>
    <t>Izrada proboja fi 25mm u betonskom zidu debljine do 40 cm</t>
  </si>
  <si>
    <t>Protupožarno brtvljenje između požarnih sektora provrta fi 25mm</t>
  </si>
  <si>
    <t>Ispitivanje instalacije sustava za dojavu požara prije puštanja sustava u rad sa otklanjanjem grešaka, kratkih spojeva i ostalih poteškoća za rad vatrodojavnih petlji</t>
  </si>
  <si>
    <t>Programiranje i parametriranje vatrodojavne centrale i unošenje podataka sa usklađivanjem izvršnih funkcija sustava.</t>
  </si>
  <si>
    <t>Obuka korisnika za rad sa sustavom uz dostavu korisničkih uputa na hrvatskom jeziku.</t>
  </si>
  <si>
    <t xml:space="preserve">Izrada projekta izvedenog stanja sustava s ovjerom ovlaštenog inženjera </t>
  </si>
  <si>
    <t>Prvo ispitivanje sustava za dojavu požara od strane ovlaštene ustanove uz prethodno dobiven projekat  ovjeren od strane MUP-a ili nadležne institucije za cijeli objekt</t>
  </si>
  <si>
    <t>Primopredaja sustava za dojavu požara investitoru (predaja tehničke dokumentacije, certifikata ugrađene opreme, programske dokumentacije te projekta izvedenog stanja)</t>
  </si>
  <si>
    <t>Dobava i isporuka naljepnica D1 i D2 (prema normi HRN DIN 4066) za označavanje puta od prijelaznog mjesta vatrogasne tehnike do centrale za dojavu požara.</t>
  </si>
  <si>
    <t>7. UKUPNO:</t>
  </si>
  <si>
    <t>8. INSTALACIJA UZEMLJENJA, IZJEDNAČENJA POTENCIJALA I SUSTAVA ZA ZAŠTITU OD DJELOVANJA MUNJE:</t>
  </si>
  <si>
    <t>Izvedba spoja tračnice za izjednačenje potencijala u glavnom razvodnom ormaru +GRO sa temeljnim uzemljivačem Fe/Zn trakom 25x4mm, dužine cca 2m.</t>
  </si>
  <si>
    <t>Dobava i montaža metalne križne spojnice sastavljene od 3 pločice dim. 58x58mm i 4 vijka te matica M8, namijenjene za izradu mjernih i ostalih spojeva između okruglih i plosnatih vodiča do širine 30mm u zemlji i nad njom</t>
  </si>
  <si>
    <t>Dobava i montaža pohodnog mjernog ormarića 225x125x100mm (DxŠxV). U cijenu uračunati i radovi ugradnje mjerne kutije.</t>
  </si>
  <si>
    <t>Izvedba spoja temeljnog uzemljivača i mjernog spoja u pohodnoj kutiji Fe/Zn trakom 25x4mm cca 3m</t>
  </si>
  <si>
    <t>Izvedba spojeva metalnih masa na građevini (metalna vrata i prozori, metalni oluci oborinskih voda, metalni zaštitni stupići, metalne konstrukcije i ograde i sl.). Navedeni spojevi se izvode okruglim vodičem od aluminijske legure Φ8mm prosječne dužine cca 2m, komplet sa metalnim spojnicama.</t>
  </si>
  <si>
    <t>Izvedba spojeva metalnih masa u građevini (kabelske police, metalne parapetne kanalice, metalna kućišta hidranata, metalna stolarija, metalne vodovodne cijevi, metalne ograde i rukohvati, metalne podne rešetke i sl.). Navedeni spojevi se izvode vodičima H07V-K-J 6mm2 i H07V-K-J 10mm2 prosječne dužine cca 5m, komplet sa kabelskim stopicama, vijcima i maticama. Navedeni spojevi izvode se na najbliže sabirnice za izjednačenje potencijala ili na PE sabirnicu u najbližem razvodnom ormaru.</t>
  </si>
  <si>
    <t>.</t>
  </si>
  <si>
    <t>8. UKUPNO:</t>
  </si>
  <si>
    <t>9. ISPITIVANJA I DOKUMENTACIJA:</t>
  </si>
  <si>
    <t>Ispitivanje instalacije prema odredbama iz Tehničkog propisa za niskonaponske instalacije (NN 05/2010) i izdavanje ispitnih protokola, pismenih izvješća i garantnih listova. Sva dokumentacija mora biti ukoričena s odgovarajućim sadržajem.</t>
  </si>
  <si>
    <t>Izrada tehničke dokumentacije izvedenog stanja prema važećim tehničkim propisima, na podlogama izvedenog stanja ( "klasični") papirnati i digitalni oblik.</t>
  </si>
  <si>
    <t>9. UKUPNO:</t>
  </si>
  <si>
    <t>BROJ PROJEKTA: 56-22-VŠ</t>
  </si>
  <si>
    <t>1.     PRIPREMNI RADOVI</t>
  </si>
  <si>
    <t>Svi pripremni radovi oko osiguranja gradilišta, zaštite od padanja materijala na javnu površinu, organizacije gradilišta, provođenja mjera zaštite na radu i sl. Rješenje i način zaštite odredit će nadzorni organ na licu mjesta. Rad i materijal u cijeni.</t>
  </si>
  <si>
    <t>paušal</t>
  </si>
  <si>
    <t>1.     UKUPNO PRIPREMNI RADOVI</t>
  </si>
  <si>
    <t>2.     RUŠENJA I DEMONTAŽE</t>
  </si>
  <si>
    <t>NAPOMENE: Demontaže se izvode prema svim pravilima zaštite na radu pazeći i na prolaznike na ulici koje treba pravilno zaštititi od pada materijala s visine. Demontaža se izvodi po redosljedu odozgo prema dolje, s postupnim demontažama konstruktivnih elemenata prema redosljedu nosivosti.</t>
  </si>
  <si>
    <t>Rušenje postojećih zidova od šuplje opeke d=12 cm</t>
  </si>
  <si>
    <r>
      <t>m</t>
    </r>
    <r>
      <rPr>
        <vertAlign val="superscript"/>
        <sz val="10"/>
        <rFont val="ISOCPEUR"/>
        <family val="2"/>
      </rPr>
      <t>2</t>
    </r>
  </si>
  <si>
    <t>Otucanje vlagom oštećene žbuke zidova d=2 cm. U cijenu uključen odvoz šute na gradsku planirku.</t>
  </si>
  <si>
    <t>Otpajanje, demontaža i odvoz na gradsku planirku starih lijevano željeznih kanalizacijskih cijevi. Obračun po m'.</t>
  </si>
  <si>
    <t>Rušenje dijela postojećeg nenosivog zida d=25 cm, do grede za izvedbu novog otvora. Obračun po m3 u zbijenom stanju. U stavku uračunato rušenje i odvoz na gradsku planirku.</t>
  </si>
  <si>
    <t>Rezanje čelične ograde za izvedbu vrata u ogradi balkona u širini 1.20 m. Obračun po m2. U stavku uračunato rezanje i odvoz na gradsku planirku.</t>
  </si>
  <si>
    <t>2.     UKUPNO RUŠENJA I DEMONTAŽE</t>
  </si>
  <si>
    <t>3.     ZEMLJANI RADOVI RADOVI</t>
  </si>
  <si>
    <t>Izvođač će izvesti sva potrebna iskolčenja, biti odgovoran za izmjere, te poduzeti potrebnu predostrožnost provjere dimenzija (širine, dubine, visinske kote, poprečni i uzdužni profili</t>
  </si>
  <si>
    <t>Izrada zemljanog nasipa na zapadnoj strani pročelja. Ugraditi zemlju kojom je moguće postići zbijenost od 10 Mpa. U stavku uključen završni sloj humusa debljine do 10 cm; sadnja trave</t>
  </si>
  <si>
    <t>3.     UKUPNO ZEMLJANI RADOVI</t>
  </si>
  <si>
    <t>4.     BETONSKI I ARMIRANO BETONSKI RADOVI</t>
  </si>
  <si>
    <t>Prije početka izvedbe betonskih radova treba pregledati i zapisnički ustanoviti podatke (isprava o sukladnosti) o agregatu, cementu i vodi, odnosno faktorima koji će utjecati na kakvoću radova i ugrađenog betona.</t>
  </si>
  <si>
    <t>Prilikom izvedbe betonskih i armirano-betonskih radova obavezno pratiti projekte instalacija i izvesti potrebne otvore, kao i potrebne pripremne radove za instalacije.
Prilikom izvedbe betonskih i armirano-betonskih radova u glatkoj oplati, u cijenu stavke uključiti i potrebna brušenja, kitanja, dersovanja i sl. odnosno sve potrebne radove kako bi površine betona bile spremne za završno gletanje i ličenje ili nanošenje drugog završnog sloja.  Sve betonske ploče treba izvesti u dilatacijama prema propisima i pravilima zanata.</t>
  </si>
  <si>
    <t>Dobava i doprema materijala i ugradnja betona za armirano betonsku rampu i s njom povezane stube u prizemlju. Beton C25/30, agregat granuliran, ugrađivanje strojno s pervibratorom, armatura mrežasta i rebrasta B 500B. Oplata mora biti ravna i glatka sa stisnutim sljubnicama, izvedena po nacrtima i dobro učvršćena da kod betoniranja zadrži projektirani oblik. Izvedba dilatacija u cijeni. Oplata u cijeni stavke. Obračun armature zasebno.  U cijenu uključeno sve komplet, svi materijali i radovi.</t>
  </si>
  <si>
    <t>Rampa dim. 10.40x2.0-2.16 m, podest dim. 2.0x2.28 m na koji se vežu 3 stube širine 33 cm. Stubište je L oblika, izvedba prema nacrtu.</t>
  </si>
  <si>
    <t>beton</t>
  </si>
  <si>
    <t xml:space="preserve">armatura </t>
  </si>
  <si>
    <t>kg</t>
  </si>
  <si>
    <t>4.     UKUPNO BETONSKI I ARMIRANO BETONSKI RADOVI</t>
  </si>
  <si>
    <t>5.     ZIDARSKI RADOVI</t>
  </si>
  <si>
    <t>Sav upotrebljeni materijal za ziđe i samo ziđe trebaju u svemu odgovarati propisanom u Tehničkom propisu za zidane konstrukcije (NN 01/07). Tehnička svojstva ziđa i zidnih elemenata u njima namijenjenih za ugradnju u zgradu u svrhu racionalne uporabe energije i toplinske zaštite moraju u svemu odgovarati i zahtjevima i normama propisanim Tehničkim propisom o racionalnoj uporabi energije i toplinskoj zaštiti u zgradama (NN 110/08 i 89/09).</t>
  </si>
  <si>
    <t xml:space="preserve">Tehnička svojstva zidnog elementa moraju ispunjavati opće i posebne zahtjeve bitne za krajnju namjenu zidnog elementa i moraju biti specificirana prema normama niza HRN EN 771.
Tehnička svojstva ziđa i zidnih elemenata u njima namijenjenih za ugradnju u zgradu u svrhu racionalne uporabe energije i toplinske zaštite ovisno o vrsti građevnog proizvoda, moraju ispunjavati i posebne zahtjeve bitne za krajnju namjenu u zgradi i moraju biti specificirani prema normi HRN EN 1745:2003.
</t>
  </si>
  <si>
    <t>Zidarski radovi moraju se izvesti solidno i stručno prema važećim propisima i pravilima dobrog zanata. Prilikom izvođenja ziđa izvođač se mora pridržavati slijedećih mjera:</t>
  </si>
  <si>
    <t xml:space="preserve">ZAVRŠNI ZIDARSKI RADOVI
Završni zidarski radovi moraju se izvesti solidno i stručno prema pravilima dobrog zanata i važećim propisima:
- Tehnički propis za zidane konstrukcije (NN 01/07)
- Pravilniku o tehničkim normativima za projektiranje i izvođenje završnih radova u građevinarstvu  (Sl.L 21/90)
- Pravilnik o zaštiti na radu u građevinarstvu (Sl.L 42/68 i 65/68)
</t>
  </si>
  <si>
    <t>Obuhvaćaju izradu pregradnih stijena, cementnih glazura, plivajućih podova, unutarnje i vanjske žbuke, te ugradnju montažnih dimnjaka i ventilacionih kanala, tj. svih zidarskih radova koji se izvode nakon formiranja primarne konstrukcije zgrade.
Pregradni zidovi se ne smiju izvoditi prije izvedbe stropne konstrukcije da ne bi preuzeli vertikalno opterećenje.</t>
  </si>
  <si>
    <t>Žbukanje i krpanje šliceva nakon uklanjanja zidova, prosječne širine 15 cm.</t>
  </si>
  <si>
    <t>Dobava materijala i žbukanje zidova cementnom žbukom M5 debljine ukupne debljine grubog i finog sloja cca 1.5 cm. U cijenu stavke uključiti i mrežicu za rabitziranje na spojevima s drugim konstrukcijama. U cijeni uključena potrebna radna skela do visine 4,5 m.</t>
  </si>
  <si>
    <t>Izvedba svih šliceva dim. presjeka do 10x20 cm u zidanim zidovima za razvod instalacija. Točan broj, dimenzije i pozicija šliceva prema nacrtima instalacija. Stavka uključuje izvedbu svih šliceva u zidovima od opeke, sve pripremne radove i zidarsku obradu i zapunjavanje svakog pojedinog šlica, u svemu prema projektu instalacija</t>
  </si>
  <si>
    <t>Izvedba i dobava materijala za fino gletanje podgleda ab stropa, fina žbuka M5. U cijeni uključena potrebna radna skela.</t>
  </si>
  <si>
    <t>m2</t>
  </si>
  <si>
    <t>Dobava i postava inox AISI 316 L-profila 30x30x3 mm na sudaru dvije vrste podova ili visinske razlike u podovima. Izmjera na licu mjesta. U cijenu uključiti sav potreban materijal i rad do konačne gotovosti stavke.</t>
  </si>
  <si>
    <t>6</t>
  </si>
  <si>
    <t xml:space="preserve">Dobava i izvedba cementnog estriha M-200, armiranog staklenim vlaknima. Estrih je podloga za epoxy pod. U cijenu stavke uključiti sav potreban materijal i rad do potpune gotovosti stavke. </t>
  </si>
  <si>
    <t>debljine 5 cm</t>
  </si>
  <si>
    <t>debljine 6 cm</t>
  </si>
  <si>
    <t>7</t>
  </si>
  <si>
    <r>
      <t>Dobava i montaža ploča od čeličnog pocinčanog lima, dimenzija 0.5 x 1 m, debljine 2 mm za zatvaranje postojećih otvora u stropno ploči. U stavku uključen sav rad i potrebni materijal. Obračun po m</t>
    </r>
    <r>
      <rPr>
        <vertAlign val="superscript"/>
        <sz val="10"/>
        <rFont val="ISOCPEUR"/>
        <family val="2"/>
      </rPr>
      <t>2</t>
    </r>
    <r>
      <rPr>
        <sz val="10"/>
        <rFont val="ISOCPEUR"/>
        <family val="2"/>
      </rPr>
      <t>.</t>
    </r>
  </si>
  <si>
    <t>5.     UKUPNO ZIDARSKI RADOVI</t>
  </si>
  <si>
    <t>6.     IZOLATERSKI RADOVI</t>
  </si>
  <si>
    <t xml:space="preserve">NAPOMENE: U jedinične cijene stavki obavezno uključiti sve nabave i transporte i ugradnje materijala, sav potreban rad, osnovni i pomoćni materijal i pomoćne radnje, sve preklope prema opisu u stavci troškovnika, vodenu probu trajanje koje određuje nadzorni inženjer i slično, a sve do potpune funkcionalne gotovosti pojedine stavke, uključivo čišćenje nakon dovršetka i u tijeku radova. Sve radove izvesti u skladu sa zakonskim odredbama, važećim pravilnicima, normama i standardima. Izvođač radova dužan je predati investitoru zakonom propisane ateste i ispitivanja, te cerifikat o koeficijentu prolaska topline. </t>
  </si>
  <si>
    <t xml:space="preserve">Sve izolaterske radove treba izvesti solidno i stručno, upotrebljavati materijale za izolaciju predviđene projektom i elaboratom uštede energije i toplinske zaštite, sve prema zahtjevima i normama propisanim Tehničkim propisom o racionalnoj uporabi energije i toplinskoj zaštiti u zgradama (NN 110/08 i 89/09) te ostalim važečim propisima:
- Pravilnika o zaštiti na radu u građevinarstvu (Sl.L 42/68 i 65/68)
- Pravilnik o tehničkim mjerama i uvjetima za ugljikovodične hidroizolacije krovova i terasa (Sl. 26/69)
- Naredba o obaveznom atestiranju hidroizolacijskih materijala impregniranih bitumenom i bitumenskih traka (NN 46/87)
- Pravilnik o uvjetima i mjerilima za davanje suglasnosti za započinjanje obavljanja djelatnosti građenja-licenciranje (NN 89/06 i 139/06)
Za primjenjeni materijal izvoditelj radova mora predočiti certifikate/ateste o izolacijskim svojstvima, otpornosti na požar, tlačnoj čvrstoći i sl. 
</t>
  </si>
  <si>
    <t>Kod preuzimanja građevnog proizvoda proizvedenog izvan gradilišta izvođač mora utvrditi:
– je li građevni proizvod isporučen s oznakom u skladu s posebnim propisom i podudaraju li se podaci na dokumenciji s kojom je građevni proizvod isporučen s podacima u oznaci,
– je li građevni proizvod isporučen s tehničkim uputama za ugradnju i uporabu,
– jesu li svojstva, uključivo rok uporabe građevnog proizvoda te podaci značajni za njegovu ugradnju, uporabu i utjecaj na svojstva i trajnost konstrukcije sukladni svojstvima i podacima određenim projektom.</t>
  </si>
  <si>
    <t>Utvrđeno se zapisuje u građevinski dnevnik, a dokumentacija s kojom je građevni proizvod isporučen se pohranjuje među dokaze o sukladnosti građevnih proizvoda koje izvođač mora imati na gradilištu.</t>
  </si>
  <si>
    <t>Dobava i polaganj ploča EPS u debljini od 3 cm na podu prizemlja.</t>
  </si>
  <si>
    <t>Dobava i postava toplinske izolacije i zaštite od udarnog zvuka koja se postavlja na sve podove od elastificiranog stiropora EPS-T EUROTHERM  prema HRN EN 13164 debljine 2x1 cm, minimalno 100 kPa. U cijenu stavke uključiti sav potreban materijal, pomoćni materijal prema specifikaciji proizvođača i rad do potpune gotovosti.</t>
  </si>
  <si>
    <t>Dobava i postava PE folije za postavu iznad toplinske izolacije kao zaštitni sloj a ispod AB ploče, kao i sav potreban materijal i rad do potpune gotovosti stavke.</t>
  </si>
  <si>
    <t>Dobava i postava dvokomp. visoko elastičnog hidroizolacijskog morta na bazi polimer cementa kao u sanitarijama i čajnoj kuhinji, mort se izvodi u  dva sloja ukupne debljine 3-4 mm. U slučaju većih deformacija u prvi sloj je potrebno ugraditi polipropilensku mrežicu za armiranje. Sve spojeve zidova i ploča izvesti sa dodatnim ojačanjem trakom ili jednakovrijedne (PP mrežica sa PVC ojačanjem za veće pomake). Potrošnja cca. 1,8 kg/mm/m2. Hidroizolaciju dići minimalno 20 cm na zidove.  U cijenu stavke uključiti sav potreban materijal, pomoćni materijal prema specifikaciji proizvođača i rad. Izvesti u svemu prema uputama proizvođača.</t>
  </si>
  <si>
    <t>Dobava i postava razdjelne trake od stiropora između estriha i obodnih zidova. Obračun po m'.</t>
  </si>
  <si>
    <t>6.     UKUPNO IZOLATERSKI RADOVI</t>
  </si>
  <si>
    <t>7.     GIPS KARTONSKI RADOVI</t>
  </si>
  <si>
    <t>Izvođač se mora pridržavati važećih propisa i standarda i to:
- Pravilniku o tehničkim normativima za projektiranje i izvođenje završnih radova u građevinarstvu  (Sl.L 21/90)
- Tehničkog propisa o racionalnoj uporabi energije i toplinskoj zaštiti u zgradama (NN 110/08 i 89/09)
- Pravilnik o standardima iz oblasti akustike u građevinarstvu (sl. 14/82)
- Zakon o zaštiti od buke (NN br. 30/09),
- Pravilnik o najvišim dopuštenim razinama buke u sredini u kojoj ljudi rade i borave (NN br. 145/04),
- Pravilnik o zaštiti radnika od izloženosti buci na radu (NN br. 46/2008),</t>
  </si>
  <si>
    <t>Za protupožarne elemente obavezan valjani certifikat prema HRN-DIN 4102.</t>
  </si>
  <si>
    <t>Kod duljina većih od 10 m i znatno suženih stropnih površina potrebno je izvesti dilatacijske spojeve što ulazi u jediničnu cijenu. Montažni zidovi izvode se od gips ploča na tipskoj metalnoj pocinčanoj podkonstrukciji na koju se učvršćuju vijcima prema uputama proizvođača. Između profila se umeće kamena vuna. Spojevi rezanih rubova gipsane ploče obrađuju se uz primjenu papirnate bandažne trake. Vidljive glave vijaka također pregletati. Kod višeslojnog oblaganja spojevi donjih slojeva GK ploča se samo zapunjavaju a spojevi gornjeg sloja se završno obrađuju i gletanjem do kvalitete Q2. Zaobljene zidove izvesti u radijusima prema nacrtima.</t>
  </si>
  <si>
    <t>Izvedba gips - kartonskog pregradnog zida UZ1 obostrano obloženog dvostrukim protupožarnim pločama debljine ploča 2x12,5 mm, ukupne debljine pregrade 12,5 cm. Izvesti sa metalnom samonosivom potkonstrukcijom. U cijenu uključiti i 5 cm mineralne vune za ispunjavanje predgrade - zvučna izolacija. U cijenu stavke uključiti obradu i bandažiranje reški i spojeva na mjestima sudara sa drugim konstrukcijama i materijalima, kao i kitanje akrilnim kitom. U cijenu stavke uključiti sav potreban materijal i rad. U svemu izvesti prema uputama proizvođača. Sve izvesti prema detaljnom nacrtu.</t>
  </si>
  <si>
    <t>Izvedba gips - kartonskog pregradnog zida UZ2 obostrano obloženog dvostrukim protupožarnim pločama debljine ploča 2x12,5 mm, jednu stranu obložiti protupožarnim vodootpornim pločama. Ukupne debljine pregrade 12,5 cm. Izvesti sa metalnom samonosivom potkonstrukcijom. U cijenu uključiti i 5 cm mineralne vune za ispunjavanje predgrade - zvučna izolacija. U cijenu stavke uključiti obradu i bandažiranje reški i spojeva na mjestima sudara sa drugim konstrukcijama i materijalima, kao i kitanje akrilnim kitom. U cijenu stavke uključiti sav potreban materijal i rad. U svemu izvesti prema uputama proizvođača. Sve izvesti prema detaljnom nacrtu. Kod sanitarnih prostora u zidu izvesti ojačanja za ovjes ploča za umivaonike, v.stavka 9.14.</t>
  </si>
  <si>
    <t>Izvedba gips - kartonskog pregradnog zida UZ3 obostrano obloženog dvostrukim vodoodbojnim pločama debljine ploča 2x12,5 mm. Ukupne debljine pregrade 12,5 cm. Izvesti sa metalnom samonosivom potkonstrukcijom. U cijenu uključiti i 5 cm mineralne vune za ispunjavanje predgrade - zvučna izolacija. U cijenu stavke uključiti obradu i bandažiranje reški i spojeva na mjestima sudara sa drugim konstrukcijama i materijalima, kao i kitanje akrilnim kitom. U cijenu stavke uključiti sav potreban materijal i rad. U svemu izvesti prema uputama proizvođača. Sve izvesti prema detaljnom nacrtu.</t>
  </si>
  <si>
    <t>Izvedba obloge instalacijskih vertikala gips - kartonskim protupožarnim pločama, debljine ploča 2x12,5 mm. Izvesti sa metalnom samonosivom potkonstrukcijom. U cijenu uključiti i 5 cm mineralne vune za ispunjavanje predgrade - zvučna izolacija. U cijenu stavke uključiti obradu i bandažiranje reški i spojeva na mjestima sudara sa drugim konstrukcijama i materijalima, kao i kitanje akrilnim kitom. U cijenu stavke uključiti sav potreban materijal i rad. U svemu izvesti prema uputama proizvođača. Sve izvesti prema detaljnom nacrtu.</t>
  </si>
  <si>
    <t>Izvedba obloge vanjskih zidova gips - kartonskim pločama, debljina ploče 12,5 mm. Izvesti sa metalnom samonosivom potkonstrukcijom d=10 cm. U cijenu uključiti i 10 cm mineralne vune za ispunjavanje predgrade i parnu branu. U cijenu stavke uključiti obradu i bandažiranje reški i spojeva na mjestima sudara sa drugim konstrukcijama i materijalima, kao i kitanje akrilnim kitom. U cijenu stavke uključiti sav potreban materijal i rad. U svemu izvesti prema uputama proizvođača. Sve izvesti prema detaljnom nacrtu.</t>
  </si>
  <si>
    <t>Izvedba obloge vanjskih zidova gips - kartonskim pločama, debljina ploče 12,5 mm. Izvesti sa metalnom samonosivom potkonstrukcijom d=7.5 cm. U cijenu uključiti i 8 cm mineralne vune za ispunjavanje predgrade i parnu branu. U cijenu stavke uključiti obradu i bandažiranje reški i spojeva na mjestima sudara sa drugim konstrukcijama i materijalima, kao i kitanje akrilnim kitom. U cijenu stavke uključiti sav potreban materijal i rad. U svemu izvesti prema uputama proizvođača. Sve izvesti prema detaljnom nacrtu.</t>
  </si>
  <si>
    <t xml:space="preserve">Izvedba gips - kartonskog spuštenog stropa s gips-kartonskim pločama debljine 12,5 mm. Izvesti sa samonosivom metalnom potkonstrukcijom koja se oslanja na samonosivu metalnu konstrukciju gips-kartonskih pregradnih zidova i ab stropa. U cijenu stavke uključiti obradu i bandažiranje reški i spojeva na mjestima sudara sa drugim konstrukcijama i materijalima, kao i kitanje spoja akrilnim kitom. U cijenu stavke uključiti sav potreban materijal i rad. U svemu izvesti prema uputama proizvođača. Obračun prema razvijenoj površini. Sve izvesti prema detaljnom nacrtu. </t>
  </si>
  <si>
    <t>8</t>
  </si>
  <si>
    <t>Revizijska okna za spušteni strop.</t>
  </si>
  <si>
    <t>7.     UKUPNO GIPS KARTONSKI RADOVI</t>
  </si>
  <si>
    <t>8     STOLARSKI RADOVI</t>
  </si>
  <si>
    <t>Ponuđač je dužan nuditi solidan i ispravan rad, na temelju shema i troškovnika, ako koja stavka nije ponuđaču jasna treba prije davanja ponude od projektanta tražiti pojašnjenje, naknadno pozivanje na eventualno nerazumjevanje ili manjkavosti opisa ili nacrta se neće uzeti u obzir.</t>
  </si>
  <si>
    <t>Svi radovi moraju se izvoditi prema podacima iz projektne dokumentacije i u skladu sa važećim propisima. Kvaliteta materijala i izvedba temelji se na slijedećim važećim propisima i normama koje izvoditelj treba ispoštivati:</t>
  </si>
  <si>
    <t xml:space="preserve">Zakon o normizaciji (NN 163/03)
- Tehnički propis o racionalnoj uporabi energije i toplinskoj zaštiti u zgradama (NN 110/08 i 89/09)
- Tehnički propis za prozore i vrata (NN 69/06)
- Zakon o tehničkim zahtjevima za proizvode i ocjeni sukladnosti (NN 158/03) i na temelju čl. 20 tog Zakona preuzeti pravilnici
- Pravilnik o tehničkim normativima za projektiranje i izvođenje završnih radova u građevinarstvu (Sl 21/90)
</t>
  </si>
  <si>
    <t>Svi stolarski radovi moraju se izvesti prema nacrtima, opisu troškovnika i uputama projektanta ili nadzornog inženjera</t>
  </si>
  <si>
    <t>Izvođač radova dužan je dobaviti i montirati te u cijenu ukalkulirati sav potreban okov za besprijekornu upotrebu pojedinog stolarskog elementa bez obzira da li je u pojedinim stavkama sve iskazano. Sav okov treba biti odabran u skladu sa projektom, te pravilima struke.</t>
  </si>
  <si>
    <t xml:space="preserve">Izvođač treba ponuditi kompletnu cijenu proizvoda s ugradnjom na gradilištu, tj. kompletnu izvedbu bravarije, završnu obradu - ličenje, ustakljenje ili druge ispune ako je isto u dotičnoj poziciji traženo. Svi stolarski elementi isporučuju se na gradilište kao gotov finalni proizvod osim onog dijela stolarije koji se liči na gradilištu. </t>
  </si>
  <si>
    <t>Izvođač radova dužan je dobaviti i montirati te u cijenu ukalkulirati sav potreban okov za besprijekornu upotrebu pojedinog stolarskog elementa bez obzira da li je u pojedinim stavkama sve iskazano.</t>
  </si>
  <si>
    <t xml:space="preserve">Prilikom izvedbe vrata i prozora potrebno je u svemu pridržavati se slijedećih važećih propisa:
- Tehnički propis za prozore i vrata (NN 69/06)
- Tehnički propis o racionalnoj uporabi energije i toplinskoj zaštiti u zgradama (NN 110/08 i 89/09) 
- Pravilnik o tehničkim normativima za projektiranje i izvođenje završnih radova u građevinarstvu (Sl 21/90) 
- Toplinske značajke vrata prozora i stijena  HRN EN ISO 10077-1-12002
- Toplinske značajke vrata prozora i stijena  HRN EN ISO 10077-1-12004
Tehnička svojstva prozora i vrata, ovisno o vrsti prozora odnosno vrata moraju ispunjavati opće i posebne zahtjeve bitne za njihovu krajnju namjenu u građevini i moraju biti specificirana prema normi HRN EN 14351-1. </t>
  </si>
  <si>
    <t>NAPOMENA: Sva drvena vrata moraju biti izvedena s ispunom cjevastom ivericom, s obaveznom izvedbom spuštajuće brtve u krilu min.d=4 cm</t>
  </si>
  <si>
    <t>Izrada, transport i postava punih jednokrilnih zaokretnih drvenih vrata svijetle širine 80/205 cm, u gips-kartonskim zidovima deb. 12,5 cm s dovratnikom u debljini zida. Vrata i dovratnici su završno ličeni u bbijeloj boji, komplet sa okovom po izboru projektanta, kvakom po izboru projektantom, potrebnim brtvama, bravom s cilindar ključem, tj. sav potreban materijal i rad do konačne gotovosti stavke.</t>
  </si>
  <si>
    <r>
      <t xml:space="preserve">Izrada, transport i postava punih jednokrilnih zaokretnih drvenih vrata svijetle širine 90/205 cm, u gips-kartonskim zidovima deb. 12,5 cm s dovratnikom u debljini zida. Vrata i dovratnici su završno ličeni u bijeloj boji, komplet sa okovom po izboru projektanta, kvakom po izboru projektantom, potrebnim brtvama, bravom s cilindar ključem, tj. sav potreban materijal i rad do konačne gotovosti stavke. Vrata 1.klase zvučne izolacije </t>
    </r>
    <r>
      <rPr>
        <sz val="10"/>
        <rFont val="Calibri"/>
        <family val="2"/>
      </rPr>
      <t>≥</t>
    </r>
    <r>
      <rPr>
        <sz val="10"/>
        <rFont val="ISOCPEUR"/>
        <family val="2"/>
      </rPr>
      <t xml:space="preserve"> 30 dB.</t>
    </r>
  </si>
  <si>
    <t>Izrada, transport i postava punih jednokrilnih zaokretnih drvenih vrata svijetle širine 120/205 cm, u gips-kartonskim zidovima deb. 12,5 cm s dovratnikom u debljini zida. Vrata i dovratnici su završno ličeni u bbijeloj boji, komplet sa okovom po izboru projektanta, kvakom po izboru projektantom, potrebnim brtvama, bravom s cilindar ključem, tj. sav potreban materijal i rad do konačne gotovosti stavke. Vrata 1.klase zvučne izolacije ≥ 30 dB.</t>
  </si>
  <si>
    <t>Izrada, transport i postava punih dvokrilnih zaokretnih drvenih vrata svijetle širine 180/205 cm, u gips-kartonskim zidovima deb. 12,5 cm s dovratnikom u debljini zida. Vrata i dovratnici su završno ličeni u bbijeloj boji, komplet sa okovom po izboru projektanta, kvakom po izboru projektantom, potrebnim brtvama, bravom s cilindar ključem, tj. sav potreban materijal i rad do konačne gotovosti stavke. Vrata 1.klase zvučne izolacije ≥ 30 dB.</t>
  </si>
  <si>
    <t>Izrada, transport i postava PVC ostakljenih vanjskih vrata, dvokrilna, ugradba u građevinski otvor 170/215 cm, u zidu od opeke, jedno krilo svijetle dim. 120 cm, Otvaraju se prema van, na balkon. Komplet sa okovom po izboru projektanta, kvakom po izboru projektantom, potrebnim brtvama, bravom s cilindar ključem, tj. sav potreban materijal i rad do konačne gotovosti stavke.</t>
  </si>
  <si>
    <t>Izrada, transport i postava protupožarnih ostakljenih vanjskih vrata, jednokrilna, ugradba u građevinski otvor 120/210 cm, u zidu od opeke. Vrata EI/2 30-C-Sm, vatrootporna vrata, 30 min. vatrootpornosti, sa pumpom za zatvaranje u protudimnoj izvedbi. Komplet sa okovom po izboru projektanta, kvakom po izboru projektantom, potrebnim brtvama, bravom s cilindar ključem, tj. sav potreban materijal i rad do konačne gotovosti stavke.</t>
  </si>
  <si>
    <t>Izrada, transport i postava protupožarnih punih unutarnjih vrata, jednokrilna, ugradba u građevinski otvor 120/210 cm, u zidu od opeke. Vrata EI/2 30-C-Sm, vatrootporna vrata, 30 min. vatrootpornosti, sa pumpom za zatvaranje u protudimnoj izvedbi. Komplet sa okovom po izboru projektanta, kvakom po izboru projektantom, potrebnim brtvama, bravom s cilindar ključem, tj. sav potreban materijal i rad do konačne gotovosti stavke.</t>
  </si>
  <si>
    <t>Izrada, transport i postava protupožarnih punih unutarnjih vrata, dvokrilna, ugradba u građevinski otvor 220/210 cm, u zidu od opeke. Vrata EI/2 30-C-Sm, vatrootporna vrata, 30 min. vatrootpornosti, sa pumpom za zatvaranje u protudimnoj izvedbi. Komplet sa okovom po izboru projektanta, kvakom po izboru projektantom, potrebnim brtvama, bravom s cilindar ključem, tj. sav potreban materijal i rad do konačne gotovosti stavke.</t>
  </si>
  <si>
    <t>Dobava i postava sokla od MDF ploča d=16 mm, visine 10 cm, lakiran u boji po odabiru projektanta.</t>
  </si>
  <si>
    <t>Dobava i montaža sanitarnih kabina od compact ploča d=13 mm boje po odabiru projektanta. Kabine odignute od poda inox nogicama visine 15 cm. Nogice trebaju biti s sa mogućnošću regulacije visine te sa ukrasnim inox rozetama za skrivanje regulacijskog vijka te vijaka za učvršćenje nogica u pod.</t>
  </si>
  <si>
    <t xml:space="preserve">Vrata su opremljena leptir bravom i kuglom u inox izvedbi, sa oznakom položaja slobodno - zauzeto i mogućnošću sigurnosnog otvaranja izvana. </t>
  </si>
  <si>
    <t>Kabine su sastavljene od prednje linije koju čine dovratnici s jednokrilnim zaokretnim vratima i bočnim stijenama.</t>
  </si>
  <si>
    <t>Dimenzije kabina 90/120 cm, visine 200 cm. Obračun po kom.</t>
  </si>
  <si>
    <t>Dobava i montaža ploča za ugradbene umivaonike u sanitarijama, od compact ploča d=13 mm boje po odabiru projektanta. S donje strane ploče ovjesiti blendu h=60 cm, s dvije bočne pregrade i vratima, to je niša za bojler ispod. Dimenzije ploča:</t>
  </si>
  <si>
    <t>250/50 cm</t>
  </si>
  <si>
    <t>333/50 cm</t>
  </si>
  <si>
    <t>80/60</t>
  </si>
  <si>
    <t>8.     UKUPNO STOLARSKI RADOVI</t>
  </si>
  <si>
    <t>9.     SOBOSLIKARSKI RADOVI</t>
  </si>
  <si>
    <t>Soboslikarske radove izvoditi prema:
- Pravilniku o tehničkim normativima za projektiranje i izvođenje završnih radova u građevinarstvu  (Sl.L 21/90)
- Tehničkim uvjetima za soboslikarske i ličilačke radove HRN U.F2.012 i 013
Primjenjeni materijali trebaju odgovarati standardima HRN H.C1.001 i 002.
Sav materijala koji će se upotrijebiti, kao i pomoćni materijal, rad i pomoćni rad mora u svemu odgovarati standardima, propisima i tehničkim uvjetima i pravilima dobrog zanata. Materijal za izvedbu soboslikarskih radova treba biti prvorazredan. Na oličenim površinama ne smiju se poznati tragovi četke ili valjka, ne smije biti mrlja, a ton boje treba biti ujednačen.</t>
  </si>
  <si>
    <t>Prije preuzimanja radova izvođač treba provjeriti kvalitetu prethodnih radova zajedno sa rukovoditeljem gradilišta sastaviti zapisnik o kvaliteti. Ukoliko na zidovima i ostalim površinama koje se boje ima nekih značajnih pogrešaka, koje bi kvarile kvalitetu nakon izvršenog soboslikarskog rada, dužan je soboslikar upozoriti na te pogreške rukovoditelja građevinskih radova, da se ovo odstrani prije bojenja kako bi se manjkavosti otklonile, a rad mogao kvalitetno izvesti. Naknadni prigovori neće uzeti u obzir, a popravci će se izvesti na račun izvoditelja soboslikarskih radova.</t>
  </si>
  <si>
    <t>Izvođač može započeti radove tek kad su iz prostorije odstranjeni svi otpaci i drugo što bi moglo smetati izvedbi.
Za sve vrste soboslikarsko-ličilačkih radova podloge moraju biti čiste od prašine i druge prljavštine kao što su: smole, ulja, masti, čađa, gar, bitumen, cement, mort i dr. Bojati ili ličiti dopušteno je samo na suhu i pripremljenu podlogu. Pripremu podloge dužan je obaviti izvođač soboslikarskih radova.</t>
  </si>
  <si>
    <t>Kod bojenja i ličenja na zbukanom ili ab zidu i stropu uključeno je:
- Priprema podloge (čišćenje površine od prašine i eventualno potrebni popravci na podlozi),
- Gletanje, brušenje
- Temeljni adekvatni premaz 
- Završno ličenje bojom</t>
  </si>
  <si>
    <t>Kod bojenja i ličenja na GK podlozi uključeno je: 
- Priprema podloge (čišćenje površine od prašine i eventualno potrebni popravci na podlozi),
- Temeljni adekvatni premaz 
- Završno ličenje bojom</t>
  </si>
  <si>
    <t>Bojanje žbukanih zidova i stropova</t>
  </si>
  <si>
    <t>Bojanje knauf zidova i stropa</t>
  </si>
  <si>
    <t>9.     UKUPNO SOBOSLIKARSKI RADOVI</t>
  </si>
  <si>
    <t>10.     PODOPOLAGAČKI RADOVI</t>
  </si>
  <si>
    <t>Napomena: Sve radove izvesti prema izvedbenom projektu. Sve eventualne nejasnoće prije početka radova razjasniti s projektantom. Sve mjere uzeti u naravi. Sve rubove izvesti od pvc profila, boje, završne obrade i oblika prema izboru projektanta - izvođač je dužan dostaviti projektantu na odabir navedene rubne profile.</t>
  </si>
  <si>
    <t>Priprema suhe podloge  za obradu epoxi masom vrši strojno sačmarenjem, niveliranjem, brušenjem ili frezanjem. Priprema se izvodi radi odstranjivanja loših dijelova, onečišćenja i
cementnog mlijeka sa komplet čišćenjem, usisavanjem, a sve zbog potrebne prionjivosti podne obloge za podlogu. Podloga treba imati minimalnu vlačnu čvrstoću 1,5 N/mm². Obračun se vrši po m2 funkcionalnih izvedenih i od nadzornog inženjera preuzetih radova.</t>
  </si>
  <si>
    <t xml:space="preserve">Mora imati mehaničku otpornost, zadovoljiti visoke higijenske standarde, monolitan, UV stabilan, upijati buku, dekorativan, protuklizan R-10-12 u suhim i mokrim prostorima, paropropustan. </t>
  </si>
  <si>
    <r>
      <t xml:space="preserve"> Tlacna cvrstoca </t>
    </r>
    <r>
      <rPr>
        <sz val="10"/>
        <rFont val="Calibri"/>
        <family val="2"/>
      </rPr>
      <t>≥</t>
    </r>
    <r>
      <rPr>
        <sz val="10"/>
        <rFont val="ISOCPEUR"/>
        <family val="2"/>
      </rPr>
      <t xml:space="preserve">  68 N/mm² (DIN 196)
  • Prionjivost    &gt;2 N/mm² (lom u podlozi)
  • Tvrdoca po Shoru D  cca. 82 (DIN53505 ASTM D)
  • Europski certifikat  B1
  • Savojna cvrstoca  35 N/mm²  (DIN 53452)
  • Habanje      75 mg/1000 ciklusa (DIN 53754)</t>
    </r>
  </si>
  <si>
    <t>Dobava materijala i izvedba epoxy poda d=3 mm, u boji po odabiru projektanta. U cijenu je uključeno priprema podloge i izvedbom primera, međusloj za zatvaranje pora i izravnjavanje, završni dekorativni samorazljevni sloj.</t>
  </si>
  <si>
    <t>10.     UKUPNO PODOPOLAGAČKI RADOVI</t>
  </si>
  <si>
    <t>11.     KERAMIČARSKI RADOVI</t>
  </si>
  <si>
    <t xml:space="preserve">Izvođač se mora pridržavati važećih propisa i standarda i to:
- PravilnikA o tehničkim normativima za projektiranje i izvođenje završnih radova u građevinarstvu  (Sl.L 21/90)
- tehnički uvjeti za izvođenje keramičarskih radova HRN B.D1.300
- oblaganje keramičkim pločicama HRN B.D1.300
Sve radove treba izvesti prema nacrtima, opisima troškovnika, postojećim tehničkim propisima, te uputama projektanta i nadzornog inžinjera.
Prije preuzimanja radova izvođač treba provjeriti kvalitetu prethodnih radova, te zajedno sa rukovoditeljem gradilišta sastaviti zapisnik o kvaliteti. </t>
  </si>
  <si>
    <t>Sve pločice trebaju biti I klase, iste boje, te posve ravne i ne smiju imati na glazuri pukotine. Kvaliteta pločica treba odgovarati važećim standardima:
* HRN B.D1.301, 310, 320, 322, 325, 330, 334, 335, 460
* HRN B.D8.001, 050, 060, 080, 090, 302, 307</t>
  </si>
  <si>
    <t xml:space="preserve">U cijenu za svaku pojedinu vrstu rada uključiti sav osnovni i pomoćni materijal, lagane skele, raster materijala, neminovne otpatke, transport do gradilišta i na gradilištu, troškove izrade, te uklanjanje nečistoća nastalih tokom rada, kao i odvoz sveg pratećeg suvišnog materijala i smeća (ambalaže). 
U cijeni pojedine stavke treba obuhvatiti dobavu i ugradnju materijala - osnovnog i pomoćnog (ako stavkom troškovnika nije drugačije navedeno), sve pripremne i međufaze rada potrebne za korektno dovršenje stavke prema pravilima struke i važećim propisima bez obzira da li je sve to napomenuto u pojedinoj stavci, predočenje uzoraka materijala projektantu, uredno izvedene međusobne spojeve pojedinih stavaka unutar ove grupe radova ili raznovrsnih grupa radova te izvedba u skladu s izvedbenim nacrtima, detaljnim izmjerama na licu mjesta i dodatnoj uputi projektanta, čiščenje po završenom radu.
</t>
  </si>
  <si>
    <t>Jedinična cijena mora sadržavati:
* osnovni materijal – pločice, fazonske elemente, rubne elemente (ako stavkom troškovnika nije definirano drugačije)
* rad i sav potreban pomoćni materijal - ljepilo, masa za fugiranje i sl.
* transportne troškove
* čiščenje prostorija po završenom radu sa uklanjanjem šute i otpadaka
* popravak štete učinjene na svojim ili tuđim radovima pri radu iz nepažnje
* ateste za sve primjenjene materijale koje dobavlja izvođač</t>
  </si>
  <si>
    <t>Dobava materijala, transporti i ljepljenje s fugiranjem keramičkih zidnih, glaziranih, gres pločica I. klase. Koristiti vodonepropusna ljepila i vodonepropusnu fugir masu, boje po izboru projektanta, za vanjsku uporabu. Za kitanje pokretljivih spojeva cijevnih odvoda i sl. koristiti trajnoelastičnu silikonsku masu. Slaže se u više boja, sve prema shemi polaganja. Sav materijal i pomoćni materijal (ljepilo, fugir masu, križiće i sl.), kao i rad uključiti u cijenu. U cijenu stavke uključiti i dobavu i ugradnju rubnih alu profila po izboru projektanta za ugradnju na istaknutim uglovima sa svim potrebnim materijalom i radom do konačne uporabljivosti.</t>
  </si>
  <si>
    <t>11.     UKUPNO KERAMIČARSKI RADOVI</t>
  </si>
  <si>
    <t>GRAĐEVINSKO-OBRTNIČKI RADOVI UKUPNO:</t>
  </si>
  <si>
    <t xml:space="preserve">                                                         STROJARSKE INSTALACIJE</t>
  </si>
  <si>
    <t>Jakšina 17, 10290 Zaprešić</t>
  </si>
  <si>
    <t>U svaku stavku je uključena dobava, montaža, spajanje, trošak prijevoza i uskladištenja materijala od mjesta nabave do radilišta, troškovi dovoza i odvoza alata potrebnog za montažu, te odvoz preostalog materijala s gradilišta, troškovi dizalice za vertikalni transport opreme (auto-dizalica, prema potrebi). U jediničnu cijenu uračunati sav sitni i potrošni materijal koji nije posebno specificiran, kao brtve, vijci, matice, ovjesi, konzole, pričvrsni materijal, materijal za varenje i lemljenje te pomoćni materijal. U jediničnu cijenu uračunato je ispiranje cjevovoda, tlačne probe, za vodu, freon i plin,  prema pravilu struke, natpisne pločice i samoljepljive naljepnice za oznake opreme i elemenata postrojenja. Na svu opremu ponuđač mora dati jamstvo u trajanju od najmanje 2 godine. U svaku stavku opreme potrebno je uračunati puštanje u pogon, od strane ovlaštenog servisera s parametriranjem i izradom ovjerenog zapisnika. Tehničke karakteristike ponuđene opreme moraju biti jednake ili bolje od onih propisanih stavkom Zbog usklađenosti sa oblikovnim i ostalim elementima definiranih glavnim projektom dopuštena su odstupanja u dimenzijama do +/- 5 %.</t>
  </si>
  <si>
    <t>1.      INSTALACIJA GRIJANJA PRIZEMLJE</t>
  </si>
  <si>
    <t>Pražnjenje sustava te prespoj na postojeću instalaciju grijanja.</t>
  </si>
  <si>
    <t>kpl</t>
  </si>
  <si>
    <t>Dobava i ugradnja kuglaste slavine s punim protokom za toplu i hladnu vodu, navojnog spoja, sljedećih količina i dimenzija:</t>
  </si>
  <si>
    <t>DN15</t>
  </si>
  <si>
    <t>DN20</t>
  </si>
  <si>
    <t>Dobava i ugradnja kuglaste slavine za toplu i hladnu vodu, NP16, centrično uležištena u međuprirubničkoj izvedbi u kompletu s protuprirubnicama, brtvama i vijcima.</t>
  </si>
  <si>
    <t>DN65</t>
  </si>
  <si>
    <t>DN100</t>
  </si>
  <si>
    <t>Obračun prema stvarno izvedenom stanju</t>
  </si>
  <si>
    <t>Dobava i ugradnja ultrazvučnog mjerila ogrjevne energije. Napajanje mjerila je baterijsko, izračun protoka svake 1 sekunde, energije svakih 16 sekundi; razred radnog okruženja mjerila 5 do 55 °C; mjerilo s ugrađenim modulom za komunikaciju; max.radna temperatura medija 130°C, uključivo sav sitan i potrošni materijal koji nije specificiran, sljedećih   karakteristika:</t>
  </si>
  <si>
    <t xml:space="preserve">Nazivni protok:        40 m3/h
Nazivni tlak: 25 bar
Priključak: DN80
Ugradbena mjera: 360 mm
</t>
  </si>
  <si>
    <t xml:space="preserve">Nazivni protok: 10 m3/h
Nazivni tlak: 25 bar
Priključak: DN40
Ugradbena mjera: 270 mm
</t>
  </si>
  <si>
    <t>Dobava i ugradnja automatskih odzračnih ventila za vertikalnu instalaciju na cijev. Kučište izrađeno od mesinga. Konstrukcija ventila omogućava siguran i suh ispust odvojenih plinova bez kapanja i procurijevanja, sljedećih tipova i količina:</t>
  </si>
  <si>
    <t>R 1/2" (NO15)</t>
  </si>
  <si>
    <t>Obračun po stvarno izvedenom stanju.</t>
  </si>
  <si>
    <t>Dobava i ugradnja MF fazer kompozitnih polipropilenskih PN 16, PP-R cijevi SDR 7.4, SDR 9 i SDR 11 u skladu sa pripadajućim spojnim elementima za grijanje i hlađenje.                                                          Opis i karakteristike:                                                                                       - Struktura cijevi: MF = Fazer kompozitna cijev (višeslojna, ojačana fazerom)                                                                               - koeficijent toplinske vodljivosti: 0,15 W/mK                                                                              - koeficijent istezanja: 0,035 mm/mK                                                                                                                  - Materijal: fusiolen PP-R                                                                  - specifična gustoća materijala: 1000 kg/m3                                                                         - Tip cijevi: SDR 7.4, SDR 9 i SDR 11                                                                                                               - Min. temperatura medija: -20°C                                                            - Max. temperatura medija: 90°C                                                           - Max. radni tlak: 16 bar</t>
  </si>
  <si>
    <t>PPR SDR11 d63x5,8 mm</t>
  </si>
  <si>
    <t>PPR SDR11 d50x4,6 mm</t>
  </si>
  <si>
    <t>PPR SDR11 d40x3,7 mm</t>
  </si>
  <si>
    <t>PPR SDR7,4 d32x4,4 mm</t>
  </si>
  <si>
    <t>PPR SDR7,4 d25x3,5 mm</t>
  </si>
  <si>
    <t>PPR SDR7,4 d20x2,8 mm</t>
  </si>
  <si>
    <t>Dobava i ugradnja izolacije cijevi tople vode na bazi sintetičkog kaučuka (elastomer) s parnom branom (klasa B1-DIN 4102). Materijal izolacije mora imati parnu branu i sljedeće termodinamičke karakteristike: toplinska vodljivost kod 0°C: l (W/m°C) = 0,033, koef. otpora difuziji vodene pare: h &gt;=10000. Stavka uključuje izolaciju cijevi i svih fazonskih i prijelaznih komada. Komplet s potrebnim materijalom za montažu (originalno ljepilo, samoljepive trake i sl.).</t>
  </si>
  <si>
    <t>d63 mm</t>
  </si>
  <si>
    <t>d50 mm</t>
  </si>
  <si>
    <t>d40 mm</t>
  </si>
  <si>
    <t>d32 mm</t>
  </si>
  <si>
    <t>d25 mm</t>
  </si>
  <si>
    <t>d20 mm</t>
  </si>
  <si>
    <t xml:space="preserve">Dobava i ugradnja cijevi za odvod kondenzata, skupa sa pripadajućim fazonskim komadima, uključivo izolacija zaštitnim termoizolacijskim plaštom, s parnom branom, debljine 4 mm, s pripadajućim ljepilom i samoljepljivom trakom za cijevi, slijedećih dimenzija. </t>
  </si>
  <si>
    <t>PPR Ø32  mm</t>
  </si>
  <si>
    <t>PPR Ø25  mm</t>
  </si>
  <si>
    <t>PPR Ø20  mm</t>
  </si>
  <si>
    <t>Dobava i ugradnja sifona sa kuglicom za potrebe odvoda kondenzata, nazivne priključne dimenzije 
DN 32</t>
  </si>
  <si>
    <t>1.12.</t>
  </si>
  <si>
    <t>Dobava i ugradnja dvocijevnog ugradbenog ventilokonvektora s maskom za vertikalnu (parapetnu) ugradnju, donjim usisom i gornjim ispuhom, pogonjen inverterskim motorom, opremljen ventilatorom, izmjenjivačem topline, odzračnom slavinom, filterom, tavom kondenzata, ukrasnim nogicama, te svim potrebnim elementima za zaštitu, kontrolu i regulaciju uređaja i temperature.</t>
  </si>
  <si>
    <t>Tehničke karakteristike uređaja:</t>
  </si>
  <si>
    <t>Razvod: 2 cijevni - regulacija na strani zraka</t>
  </si>
  <si>
    <t>Qh = 1,50 / 1,21 / 1,02 kW</t>
  </si>
  <si>
    <t>Tvh = 7/12°C</t>
  </si>
  <si>
    <t>Tp = 27°C ST, 19°C VT</t>
  </si>
  <si>
    <t>Qg = 1,82 / 1,48 / 1,21 kW</t>
  </si>
  <si>
    <t>Tvg (ulaz)= 50°C</t>
  </si>
  <si>
    <t>Tp = 20°C ST, 15°C VT</t>
  </si>
  <si>
    <t>N(nom) = 0,02/0,03/0,037 kW - 230 V - 50 Hz</t>
  </si>
  <si>
    <t>Protok zraka = 319 / 233 / 178 m3/h</t>
  </si>
  <si>
    <t>Nivo zvučnog tlaka: 42 / 37 / 32 dB(A) - mjereno s udaljenosti 1 m od jedinice</t>
  </si>
  <si>
    <t>Dimenzije(ŠxDxV): 774x246x 564 mm</t>
  </si>
  <si>
    <t>Težina: 20,6 kg</t>
  </si>
  <si>
    <t>1.13.</t>
  </si>
  <si>
    <t>Qh = 1,69 / 1,48 / 1,24 kW</t>
  </si>
  <si>
    <t>Qg = 1,84 / 1,72 / 1,45 kW</t>
  </si>
  <si>
    <t>N(nom) = 0,03/0,04/0,053 kW - 230 V - 50 Hz</t>
  </si>
  <si>
    <t>Protok zraka = 344 / 271 / 211 m3/h</t>
  </si>
  <si>
    <t>Nivo zvučnog tlaka: 44 / 39 / 33 dB(A)  - mjereno s udaljenosti 1 m od jedinice</t>
  </si>
  <si>
    <t>Dimenzije(ŠxDxV): 774x246x564 mm</t>
  </si>
  <si>
    <t>1.14.</t>
  </si>
  <si>
    <t xml:space="preserve">Tlačno neovisni balans i regulacijski prolazni ventil s linearnom karakeristikom regulacije,
sa funkcijom automatskog ograničenja protoka i autoritetom 1 pri svim postavkama.
Dizajn s membranom i bez dinamičkog O-prstena radi smanjenja rizika od začepljenja i histereze.
Dvosmjerno punjenje i ispiranje sustava, neovisno o smjeru ugradnje ventila. Mogućnost zatvaranja pri diferencijalnom tlaku od 16 bar. Linerana postavka sa minimalnim rasponom od 10 % nominalnog protoka. Regulacijski omjer 1 : 1000 i moduliranje ispod 1 % postavljenog protoka, bez obzira na postavku. Podešenje maksimalnog protoka jasno označeno na ventilu, vidljivo i sa instaliranim pogonom. Promjena karakteristike od linearne do jednakih postotaka za sve veličine prilagođavanjem postavki pogona. </t>
  </si>
  <si>
    <t>DN 15  protok do 200 l/h + modulirajući pogon s temperaturnim osjetnicima i daljinskim upravljanjem</t>
  </si>
  <si>
    <t>DN 15 protok do 650 l/h +  modulirajući pogon s temperaturnim osjetnicima i daljinskim upravljanjem</t>
  </si>
  <si>
    <t>1.15.</t>
  </si>
  <si>
    <r>
      <t>Dobava i ugradnja pločastog čeličnog radijatora u kompaktnoj izvedbi bez integriranog termostaskog ventila, uključivo sav ovjesni i pričvrsni pribor</t>
    </r>
    <r>
      <rPr>
        <b/>
        <sz val="10"/>
        <rFont val="ISOCPEUR"/>
        <family val="2"/>
        <charset val="238"/>
      </rPr>
      <t xml:space="preserve">, </t>
    </r>
    <r>
      <rPr>
        <sz val="10"/>
        <rFont val="ISOCPEUR"/>
        <family val="2"/>
        <charset val="238"/>
      </rPr>
      <t xml:space="preserve"> sljedećih dimenzija i količina:</t>
    </r>
  </si>
  <si>
    <t>11 VM/600/800(480W)</t>
  </si>
  <si>
    <t>11 VM/600/900 (550W)</t>
  </si>
  <si>
    <t>21 VM/900/700 (580W)</t>
  </si>
  <si>
    <t>Proizvod kao:</t>
  </si>
  <si>
    <t>Tip kao:</t>
  </si>
  <si>
    <t>1.16.</t>
  </si>
  <si>
    <r>
      <t xml:space="preserve">Dobava i ugradnja tlačno neovisnog </t>
    </r>
    <r>
      <rPr>
        <sz val="10"/>
        <color indexed="8"/>
        <rFont val="ISOCPEUR"/>
        <family val="2"/>
        <charset val="238"/>
      </rPr>
      <t>termostatskog radijatorskog ventila s predregulacijskom skalom od 1-7 i N za podešavanje protoka od: 25-135l/h, certificiran prema EN215 za dvocijevne sustave grijanja s prisilnom cirkulacijom, za ugradnju na radijatore, kutna ili ravna izvedba</t>
    </r>
  </si>
  <si>
    <t>1.17.</t>
  </si>
  <si>
    <t>Dobava i ugradnja termostatske glave s plinskim punjenjem za javne prostore (dodatno oklopljena), za regulaciju temperature prostora, zaštitom od smrzavanja, zaštita od neovlaštene promjene temperature pomoću dva graničnika za fiksiranja postavne vrijednosti temperature, promjena postavke pomoću posebnog alata.</t>
  </si>
  <si>
    <t>1.18.</t>
  </si>
  <si>
    <t>Dobava i ugradnja radijatorske ispusne slavine, PVC dimenzija DN15</t>
  </si>
  <si>
    <t>1.19.</t>
  </si>
  <si>
    <t>Dobava i ugradnja radijatorskog odzračnog ventila, PVC, dimenzija DN15</t>
  </si>
  <si>
    <t>1.20.</t>
  </si>
  <si>
    <t>Dobava i ugradnja dvocijevne slavine za priključak radijatora na cijevnu mrežu, ravne ili kutne izvedbe.</t>
  </si>
  <si>
    <t>1.21.</t>
  </si>
  <si>
    <t>Dobava i ugradnja električnih bojlera sa spremnikom PTV-a od 10 lit.</t>
  </si>
  <si>
    <t>1.22.</t>
  </si>
  <si>
    <t>Punjenje i puštanje u rad sustava, testiranje rada u pogonskim uvjetima, ispitivanje i primopredaja sustava</t>
  </si>
  <si>
    <t>1.23.</t>
  </si>
  <si>
    <t>Stalno čišćenje gradilišta od preostalog materijala i različite ambalaže, kao i zaštita ugrađene i instalirane opreme od utjecaja radova na objektu (zaštita od prašine, oštećivanja i sl.)</t>
  </si>
  <si>
    <t>1.24.</t>
  </si>
  <si>
    <t>Sitni i potrošni materijal koji nije posebno specificiran, kao brtve, vijci, matice, ovjesi, konzole, pričvrsni materijal, čvrste točke, materijal za varenje i lemljenje, ostali fazonski komadi te pomoćni materijal.</t>
  </si>
  <si>
    <t>1.25.</t>
  </si>
  <si>
    <t>Troškovi prijevoza i uskladištenja materijala specificiranog po stavkama, od mjesta nabave do radilišta, troškovi dovoza i odvoza alata potrebnog za montažu instalacije, te odvoz preostalog materijala sa radilišta.</t>
  </si>
  <si>
    <t>1.26.</t>
  </si>
  <si>
    <t xml:space="preserve">Prikupljanje, ishođenje i dostava svih potrebnih izjava o sukladnosti opreme i atesta od ovlaštenih kuća, potrebnih pri tehničkom pregledu objekta. </t>
  </si>
  <si>
    <t>1.27.</t>
  </si>
  <si>
    <t>Nepredviđeni radovi na zahtjev nadzornog inženjera ili temeljem promjena na gradilištu nastalih u toku montaže u vrijednosti od 5% vrijednosti instalacije Radovi moraju biti detaljno obrazloženi i prikazani nadzornoj službi i investitoru, i sprovedeni kroz građevinski dnevnik.</t>
  </si>
  <si>
    <t>OBRAČUNATI PO POTREBI</t>
  </si>
  <si>
    <t>1.      UKUPNO INSTALACIJA GRIJANJA</t>
  </si>
  <si>
    <t>PDV 25%</t>
  </si>
  <si>
    <t>SVEUKUPNO (€)</t>
  </si>
  <si>
    <t>1.     UKUPNO GRAĐEVINSKO OBRTNIČKI RADOVI</t>
  </si>
  <si>
    <t>2.     UKUPNO ELEKTROINSTALACIJE</t>
  </si>
  <si>
    <t>3.     UKUPNO STROJARSTVO</t>
  </si>
  <si>
    <t>4.     UKUPNO VODOVOD I ODVODNJA</t>
  </si>
  <si>
    <t>SVEUKUPNO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</si>
</sst>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 #,##0.00\ &quot;kn&quot;_-;\-* #,##0.00\ &quot;kn&quot;_-;_-* &quot;-&quot;??\ &quot;kn&quot;_-;_-@_-"/>
    <numFmt numFmtId="164" formatCode="_-* #,##0.00\ _k_n_-;\-* #,##0.00\ _k_n_-;_-* &quot;-&quot;??\ _k_n_-;_-@_-"/>
    <numFmt numFmtId="165" formatCode="00000"/>
    <numFmt numFmtId="166" formatCode="#,##0.00\ _k_n"/>
    <numFmt numFmtId="167" formatCode="#,##0.0"/>
    <numFmt numFmtId="168" formatCode="_-* #,##0\ _k_n_-;\-* #,##0\ _k_n_-;_-* &quot;-&quot;??\ _k_n_-;_-@_-"/>
    <numFmt numFmtId="169" formatCode="#,##0.00;;;"/>
    <numFmt numFmtId="170" formatCode="#,##0.00\ &quot;kn&quot;"/>
    <numFmt numFmtId="171" formatCode="#,##0.00;\-0;;@"/>
  </numFmts>
  <fonts count="90">
    <font>
      <sz val="10"/>
      <name val="Arial"/>
      <charset val="238"/>
    </font>
    <font>
      <sz val="11"/>
      <color theme="1"/>
      <name val="Calibri"/>
      <family val="2"/>
      <charset val="238"/>
      <scheme val="minor"/>
    </font>
    <font>
      <sz val="10"/>
      <name val="Arial"/>
      <family val="2"/>
      <charset val="238"/>
    </font>
    <font>
      <sz val="11"/>
      <name val="Arial"/>
      <family val="2"/>
    </font>
    <font>
      <sz val="10"/>
      <name val="Arial"/>
      <family val="2"/>
    </font>
    <font>
      <b/>
      <u/>
      <sz val="11"/>
      <name val="Arial"/>
      <family val="2"/>
    </font>
    <font>
      <b/>
      <sz val="10"/>
      <name val="Arial"/>
      <family val="2"/>
      <charset val="238"/>
    </font>
    <font>
      <sz val="10"/>
      <name val="Arial"/>
      <family val="2"/>
      <charset val="238"/>
    </font>
    <font>
      <sz val="11"/>
      <name val="Arial"/>
      <family val="2"/>
      <charset val="238"/>
    </font>
    <font>
      <sz val="8"/>
      <name val="Arial"/>
      <family val="2"/>
      <charset val="238"/>
    </font>
    <font>
      <sz val="12"/>
      <name val="Arial"/>
      <family val="2"/>
      <charset val="238"/>
    </font>
    <font>
      <b/>
      <sz val="28"/>
      <color indexed="8"/>
      <name val="SerpentineDBol"/>
      <family val="2"/>
    </font>
    <font>
      <b/>
      <sz val="11"/>
      <color indexed="8"/>
      <name val="Arial"/>
      <family val="2"/>
      <charset val="238"/>
    </font>
    <font>
      <b/>
      <sz val="10"/>
      <color indexed="8"/>
      <name val="BankGothic Md BT"/>
      <family val="2"/>
    </font>
    <font>
      <sz val="10"/>
      <name val="Helv"/>
    </font>
    <font>
      <sz val="11"/>
      <color indexed="18"/>
      <name val="Arial"/>
      <family val="2"/>
    </font>
    <font>
      <b/>
      <sz val="8"/>
      <name val="Arial"/>
      <family val="2"/>
      <charset val="238"/>
    </font>
    <font>
      <sz val="10"/>
      <name val="Arial"/>
      <family val="2"/>
      <charset val="238"/>
    </font>
    <font>
      <sz val="12"/>
      <name val="Tms Rmn"/>
    </font>
    <font>
      <sz val="10"/>
      <name val="ISOCPEUR"/>
      <family val="2"/>
    </font>
    <font>
      <sz val="8"/>
      <name val="ISOCPEUR"/>
      <family val="2"/>
    </font>
    <font>
      <b/>
      <sz val="8"/>
      <name val="ISOCPEUR"/>
      <family val="2"/>
    </font>
    <font>
      <sz val="11"/>
      <name val="ISOCPEUR"/>
      <family val="2"/>
    </font>
    <font>
      <b/>
      <sz val="10"/>
      <name val="ISOCPEUR"/>
      <family val="2"/>
    </font>
    <font>
      <b/>
      <i/>
      <sz val="11"/>
      <name val="ISOCPEUR"/>
      <family val="2"/>
    </font>
    <font>
      <b/>
      <u/>
      <sz val="12"/>
      <name val="ISOCPEUR"/>
      <family val="2"/>
    </font>
    <font>
      <b/>
      <u/>
      <sz val="10"/>
      <name val="ISOCPEUR"/>
      <family val="2"/>
    </font>
    <font>
      <sz val="9"/>
      <name val="ISOCPEUR"/>
      <family val="2"/>
    </font>
    <font>
      <b/>
      <i/>
      <sz val="10"/>
      <name val="ISOCPEUR"/>
      <family val="2"/>
    </font>
    <font>
      <sz val="7"/>
      <name val="ISOCPEUR"/>
      <family val="2"/>
    </font>
    <font>
      <b/>
      <sz val="12"/>
      <name val="ISOCPEUR"/>
      <family val="2"/>
    </font>
    <font>
      <b/>
      <u/>
      <sz val="11"/>
      <name val="ISOCPEUR"/>
      <family val="2"/>
    </font>
    <font>
      <b/>
      <i/>
      <u/>
      <sz val="11"/>
      <name val="ISOCPEUR"/>
      <family val="2"/>
    </font>
    <font>
      <b/>
      <sz val="11"/>
      <name val="ISOCPEUR"/>
      <family val="2"/>
    </font>
    <font>
      <sz val="12"/>
      <name val="ISOCPEUR"/>
      <family val="2"/>
    </font>
    <font>
      <i/>
      <sz val="10"/>
      <name val="ISOCPEUR"/>
      <family val="2"/>
    </font>
    <font>
      <sz val="11"/>
      <color theme="1"/>
      <name val="Calibri"/>
      <family val="2"/>
      <charset val="238"/>
      <scheme val="minor"/>
    </font>
    <font>
      <sz val="11"/>
      <color theme="1"/>
      <name val="Arial"/>
      <family val="2"/>
      <charset val="238"/>
    </font>
    <font>
      <sz val="11"/>
      <color theme="1"/>
      <name val="Calibri"/>
      <family val="2"/>
      <scheme val="minor"/>
    </font>
    <font>
      <sz val="10"/>
      <color theme="1"/>
      <name val="Myriad Pro"/>
      <family val="2"/>
      <charset val="238"/>
    </font>
    <font>
      <sz val="11"/>
      <color rgb="FF000000"/>
      <name val="Calibri"/>
      <family val="2"/>
      <charset val="238"/>
    </font>
    <font>
      <sz val="11"/>
      <color rgb="FF000000"/>
      <name val="Calibri"/>
      <family val="2"/>
    </font>
    <font>
      <sz val="11"/>
      <color rgb="FF000000"/>
      <name val="ISOCPEUR"/>
      <family val="2"/>
    </font>
    <font>
      <sz val="10"/>
      <color rgb="FF00B050"/>
      <name val="ISOCPEUR"/>
      <family val="2"/>
    </font>
    <font>
      <sz val="11"/>
      <color rgb="FF00B050"/>
      <name val="ISOCPEUR"/>
      <family val="2"/>
    </font>
    <font>
      <sz val="10"/>
      <color rgb="FFFF0000"/>
      <name val="ISOCPEUR"/>
      <family val="2"/>
    </font>
    <font>
      <b/>
      <sz val="11"/>
      <color theme="1"/>
      <name val="Calibri"/>
      <family val="2"/>
      <charset val="238"/>
      <scheme val="minor"/>
    </font>
    <font>
      <sz val="10"/>
      <color theme="1"/>
      <name val="Arial"/>
      <family val="2"/>
      <charset val="238"/>
    </font>
    <font>
      <b/>
      <sz val="10"/>
      <name val="Calibri"/>
      <family val="2"/>
      <charset val="238"/>
    </font>
    <font>
      <sz val="10"/>
      <color theme="1"/>
      <name val="ISOCPEUR"/>
      <family val="2"/>
      <charset val="238"/>
    </font>
    <font>
      <b/>
      <sz val="10"/>
      <color theme="1"/>
      <name val="ISOCPEUR"/>
      <family val="2"/>
      <charset val="238"/>
    </font>
    <font>
      <b/>
      <sz val="11"/>
      <color theme="1"/>
      <name val="ISOCPEUR"/>
      <family val="2"/>
      <charset val="238"/>
    </font>
    <font>
      <sz val="11"/>
      <color theme="1"/>
      <name val="ISOCPEUR"/>
      <family val="2"/>
    </font>
    <font>
      <b/>
      <sz val="11"/>
      <color theme="1"/>
      <name val="ISOCPEUR"/>
      <family val="2"/>
    </font>
    <font>
      <i/>
      <sz val="11"/>
      <color theme="1"/>
      <name val="ISOCPEUR"/>
      <family val="2"/>
      <charset val="238"/>
    </font>
    <font>
      <sz val="11"/>
      <color theme="1"/>
      <name val="ISOCPEUR"/>
      <family val="2"/>
      <charset val="238"/>
    </font>
    <font>
      <sz val="12"/>
      <color theme="1"/>
      <name val="ISOCPEUR"/>
      <family val="2"/>
      <charset val="238"/>
    </font>
    <font>
      <sz val="10"/>
      <name val="ISOCPEUR"/>
      <family val="2"/>
      <charset val="238"/>
    </font>
    <font>
      <sz val="10"/>
      <color theme="1" tint="0.34998626667073579"/>
      <name val="ISOCPEUR"/>
      <family val="2"/>
      <charset val="238"/>
    </font>
    <font>
      <b/>
      <sz val="10"/>
      <name val="ISOCPEUR"/>
      <family val="2"/>
      <charset val="238"/>
    </font>
    <font>
      <sz val="10"/>
      <color rgb="FFFF0000"/>
      <name val="ISOCPEUR"/>
      <family val="2"/>
      <charset val="238"/>
    </font>
    <font>
      <sz val="11"/>
      <name val="ISOCPEUR"/>
      <family val="2"/>
      <charset val="238"/>
    </font>
    <font>
      <vertAlign val="subscript"/>
      <sz val="10"/>
      <name val="ISOCPEUR"/>
      <family val="2"/>
      <charset val="238"/>
    </font>
    <font>
      <vertAlign val="superscript"/>
      <sz val="10"/>
      <name val="ISOCPEUR"/>
      <family val="2"/>
      <charset val="238"/>
    </font>
    <font>
      <sz val="9"/>
      <name val="ISOCPEUR"/>
      <family val="2"/>
      <charset val="238"/>
    </font>
    <font>
      <sz val="9"/>
      <color theme="1"/>
      <name val="ISOCPEUR"/>
      <family val="2"/>
      <charset val="238"/>
    </font>
    <font>
      <b/>
      <sz val="10"/>
      <color rgb="FFFF0000"/>
      <name val="ISOCPEUR"/>
      <family val="2"/>
      <charset val="238"/>
    </font>
    <font>
      <b/>
      <sz val="11"/>
      <name val="Calibri"/>
      <family val="2"/>
      <charset val="238"/>
    </font>
    <font>
      <vertAlign val="superscript"/>
      <sz val="10"/>
      <name val="ISOCPEUR"/>
      <family val="2"/>
    </font>
    <font>
      <sz val="10"/>
      <color rgb="FF002060"/>
      <name val="ISOCPEUR"/>
      <family val="2"/>
    </font>
    <font>
      <b/>
      <u/>
      <sz val="10"/>
      <color rgb="FF002060"/>
      <name val="ISOCPEUR"/>
      <family val="2"/>
    </font>
    <font>
      <sz val="10"/>
      <name val="Calibri"/>
      <family val="2"/>
    </font>
    <font>
      <sz val="10"/>
      <color rgb="FF002060"/>
      <name val="Arial"/>
      <family val="2"/>
    </font>
    <font>
      <i/>
      <sz val="11"/>
      <name val="ISOCPEUR"/>
      <family val="2"/>
      <charset val="238"/>
    </font>
    <font>
      <i/>
      <sz val="10"/>
      <name val="ISOCPEUR"/>
      <family val="2"/>
      <charset val="238"/>
    </font>
    <font>
      <b/>
      <u/>
      <sz val="10"/>
      <name val="ISOCPEUR"/>
      <family val="2"/>
      <charset val="238"/>
    </font>
    <font>
      <u/>
      <sz val="10"/>
      <name val="ISOCPEUR"/>
      <family val="2"/>
      <charset val="238"/>
    </font>
    <font>
      <sz val="10"/>
      <name val="Arial CE"/>
      <charset val="238"/>
    </font>
    <font>
      <sz val="11"/>
      <name val="Arial"/>
      <family val="1"/>
    </font>
    <font>
      <sz val="10"/>
      <color indexed="8"/>
      <name val="ISOCPEUR"/>
      <family val="2"/>
      <charset val="238"/>
    </font>
    <font>
      <b/>
      <sz val="12"/>
      <name val="ISOCPEUR"/>
      <family val="2"/>
      <charset val="238"/>
    </font>
    <font>
      <b/>
      <sz val="11"/>
      <name val="ISOCPEUR"/>
      <family val="2"/>
      <charset val="238"/>
    </font>
    <font>
      <i/>
      <sz val="12"/>
      <name val="ISOCPEUR"/>
      <family val="2"/>
      <charset val="238"/>
    </font>
    <font>
      <sz val="10"/>
      <color theme="1"/>
      <name val="Calibri"/>
      <family val="2"/>
      <charset val="238"/>
      <scheme val="minor"/>
    </font>
    <font>
      <b/>
      <sz val="8"/>
      <name val="ISOCPEUR"/>
      <family val="2"/>
      <charset val="238"/>
    </font>
    <font>
      <b/>
      <u/>
      <sz val="12"/>
      <name val="ISOCPEUR"/>
      <family val="2"/>
      <charset val="238"/>
    </font>
    <font>
      <b/>
      <sz val="9"/>
      <color theme="1"/>
      <name val="ISOCPEUR"/>
      <family val="2"/>
      <charset val="238"/>
    </font>
    <font>
      <b/>
      <sz val="10"/>
      <color theme="1"/>
      <name val="Arial"/>
      <family val="2"/>
      <charset val="238"/>
    </font>
    <font>
      <b/>
      <sz val="10"/>
      <color rgb="FF00B050"/>
      <name val="ISOCPEUR"/>
      <family val="2"/>
      <charset val="238"/>
    </font>
    <font>
      <b/>
      <i/>
      <sz val="11"/>
      <color theme="1"/>
      <name val="ISOCPEUR"/>
      <family val="2"/>
      <charset val="238"/>
    </font>
  </fonts>
  <fills count="7">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FFFF00"/>
        <bgColor indexed="64"/>
      </patternFill>
    </fill>
  </fills>
  <borders count="18">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right/>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s>
  <cellStyleXfs count="52">
    <xf numFmtId="0" fontId="0" fillId="0" borderId="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7" fillId="0" borderId="0"/>
    <xf numFmtId="0" fontId="7" fillId="0" borderId="0"/>
    <xf numFmtId="0" fontId="18" fillId="0" borderId="0"/>
    <xf numFmtId="0" fontId="2" fillId="0" borderId="0"/>
    <xf numFmtId="0" fontId="2" fillId="0" borderId="0"/>
    <xf numFmtId="0" fontId="17" fillId="0" borderId="0"/>
    <xf numFmtId="0" fontId="4" fillId="0" borderId="0"/>
    <xf numFmtId="0" fontId="2" fillId="0" borderId="0"/>
    <xf numFmtId="0" fontId="36" fillId="0" borderId="0"/>
    <xf numFmtId="0" fontId="2" fillId="0" borderId="0"/>
    <xf numFmtId="0" fontId="2" fillId="0" borderId="0"/>
    <xf numFmtId="0" fontId="4" fillId="0" borderId="0"/>
    <xf numFmtId="0" fontId="37" fillId="0" borderId="0"/>
    <xf numFmtId="0" fontId="38" fillId="0" borderId="0"/>
    <xf numFmtId="0" fontId="39" fillId="0" borderId="0"/>
    <xf numFmtId="0" fontId="2" fillId="0" borderId="0">
      <alignment vertical="top"/>
    </xf>
    <xf numFmtId="0" fontId="10" fillId="0" borderId="0"/>
    <xf numFmtId="0" fontId="2" fillId="0" borderId="0"/>
    <xf numFmtId="4" fontId="15" fillId="0" borderId="0">
      <alignment horizontal="justify" vertical="justify"/>
    </xf>
    <xf numFmtId="0" fontId="40" fillId="0" borderId="0"/>
    <xf numFmtId="0" fontId="2" fillId="0" borderId="0"/>
    <xf numFmtId="0" fontId="7" fillId="0" borderId="0"/>
    <xf numFmtId="0" fontId="2" fillId="0" borderId="0"/>
    <xf numFmtId="0" fontId="4" fillId="0" borderId="0"/>
    <xf numFmtId="0" fontId="14" fillId="0" borderId="0"/>
    <xf numFmtId="0" fontId="41" fillId="0" borderId="0"/>
    <xf numFmtId="0" fontId="1" fillId="0" borderId="0"/>
    <xf numFmtId="0" fontId="2" fillId="0" borderId="0"/>
    <xf numFmtId="44" fontId="1"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alignment vertical="top"/>
    </xf>
    <xf numFmtId="0" fontId="10" fillId="0" borderId="0"/>
    <xf numFmtId="0" fontId="10" fillId="0" borderId="0"/>
    <xf numFmtId="0" fontId="4" fillId="0" borderId="0"/>
    <xf numFmtId="0" fontId="2" fillId="0" borderId="0"/>
    <xf numFmtId="0" fontId="2" fillId="0" borderId="0"/>
    <xf numFmtId="0" fontId="2" fillId="0" borderId="0"/>
    <xf numFmtId="0" fontId="77" fillId="0" borderId="0"/>
    <xf numFmtId="0" fontId="10" fillId="0" borderId="0"/>
    <xf numFmtId="0" fontId="2" fillId="0" borderId="0"/>
    <xf numFmtId="0" fontId="78" fillId="0" borderId="0"/>
    <xf numFmtId="0" fontId="2" fillId="0" borderId="0"/>
    <xf numFmtId="0" fontId="2" fillId="0" borderId="0"/>
    <xf numFmtId="0" fontId="10" fillId="0" borderId="0"/>
    <xf numFmtId="0" fontId="10" fillId="0" borderId="0"/>
  </cellStyleXfs>
  <cellXfs count="535">
    <xf numFmtId="0" fontId="0" fillId="0" borderId="0" xfId="0" applyAlignment="1"/>
    <xf numFmtId="49" fontId="3" fillId="0" borderId="0" xfId="20" applyNumberFormat="1" applyFont="1" applyAlignment="1">
      <alignment horizontal="left" vertical="top"/>
    </xf>
    <xf numFmtId="0" fontId="3" fillId="0" borderId="0" xfId="20" applyFont="1" applyAlignment="1">
      <alignment horizontal="left" vertical="center"/>
    </xf>
    <xf numFmtId="1" fontId="3" fillId="0" borderId="0" xfId="20" applyNumberFormat="1" applyFont="1" applyAlignment="1">
      <alignment horizontal="right" vertical="center"/>
    </xf>
    <xf numFmtId="2" fontId="3" fillId="0" borderId="0" xfId="20" applyNumberFormat="1" applyFont="1" applyAlignment="1">
      <alignment horizontal="right" vertical="center"/>
    </xf>
    <xf numFmtId="4" fontId="3" fillId="0" borderId="0" xfId="20" applyNumberFormat="1" applyFont="1" applyAlignment="1">
      <alignment vertical="center"/>
    </xf>
    <xf numFmtId="49" fontId="5" fillId="0" borderId="0" xfId="20" applyNumberFormat="1" applyFont="1" applyAlignment="1">
      <alignment horizontal="center" vertical="center"/>
    </xf>
    <xf numFmtId="0" fontId="5" fillId="0" borderId="0" xfId="20" applyFont="1" applyAlignment="1">
      <alignment horizontal="center" vertical="center"/>
    </xf>
    <xf numFmtId="1" fontId="5" fillId="0" borderId="0" xfId="20" applyNumberFormat="1" applyFont="1" applyAlignment="1">
      <alignment horizontal="center" vertical="center"/>
    </xf>
    <xf numFmtId="2" fontId="5" fillId="0" borderId="0" xfId="20" applyNumberFormat="1" applyFont="1" applyAlignment="1">
      <alignment horizontal="center" vertical="center"/>
    </xf>
    <xf numFmtId="4" fontId="5" fillId="0" borderId="0" xfId="20" applyNumberFormat="1" applyFont="1" applyAlignment="1">
      <alignment horizontal="center" vertical="center"/>
    </xf>
    <xf numFmtId="49" fontId="8" fillId="0" borderId="0" xfId="20" applyNumberFormat="1" applyFont="1" applyAlignment="1">
      <alignment horizontal="left" vertical="top"/>
    </xf>
    <xf numFmtId="0" fontId="8" fillId="0" borderId="0" xfId="20" applyFont="1" applyAlignment="1">
      <alignment horizontal="left" vertical="center"/>
    </xf>
    <xf numFmtId="1" fontId="8" fillId="0" borderId="0" xfId="20" applyNumberFormat="1" applyFont="1" applyAlignment="1">
      <alignment horizontal="center" vertical="center"/>
    </xf>
    <xf numFmtId="0" fontId="8" fillId="0" borderId="0" xfId="20" applyFont="1" applyAlignment="1">
      <alignment vertical="center"/>
    </xf>
    <xf numFmtId="49" fontId="4" fillId="0" borderId="0" xfId="20" applyNumberFormat="1" applyFont="1" applyAlignment="1">
      <alignment horizontal="left" vertical="top"/>
    </xf>
    <xf numFmtId="0" fontId="4" fillId="0" borderId="0" xfId="20" applyFont="1" applyAlignment="1">
      <alignment horizontal="left" vertical="center"/>
    </xf>
    <xf numFmtId="0" fontId="4" fillId="0" borderId="0" xfId="20" applyFont="1" applyAlignment="1">
      <alignment vertical="center"/>
    </xf>
    <xf numFmtId="1" fontId="4" fillId="0" borderId="0" xfId="20" applyNumberFormat="1" applyFont="1" applyAlignment="1">
      <alignment horizontal="right" vertical="center"/>
    </xf>
    <xf numFmtId="2" fontId="4" fillId="0" borderId="0" xfId="20" applyNumberFormat="1" applyFont="1" applyAlignment="1">
      <alignment horizontal="right" vertical="center"/>
    </xf>
    <xf numFmtId="4" fontId="4" fillId="0" borderId="0" xfId="20" applyNumberFormat="1" applyFont="1" applyAlignment="1">
      <alignment vertical="center"/>
    </xf>
    <xf numFmtId="4" fontId="8" fillId="0" borderId="0" xfId="20" applyNumberFormat="1" applyFont="1" applyAlignment="1">
      <alignment horizontal="center" vertical="center"/>
    </xf>
    <xf numFmtId="0" fontId="16" fillId="0" borderId="0" xfId="0" applyFont="1" applyAlignment="1" applyProtection="1">
      <alignment vertical="center"/>
      <protection locked="0"/>
    </xf>
    <xf numFmtId="0" fontId="11" fillId="0" borderId="1" xfId="20" applyFont="1" applyBorder="1" applyAlignment="1">
      <alignment horizontal="left" vertical="center"/>
    </xf>
    <xf numFmtId="0" fontId="12" fillId="0" borderId="2" xfId="20" applyFont="1" applyBorder="1" applyAlignment="1">
      <alignment vertical="center"/>
    </xf>
    <xf numFmtId="0" fontId="11" fillId="0" borderId="3" xfId="20" applyFont="1" applyBorder="1" applyAlignment="1">
      <alignment horizontal="left" vertical="center"/>
    </xf>
    <xf numFmtId="0" fontId="13" fillId="0" borderId="4" xfId="20" applyFont="1" applyBorder="1" applyAlignment="1">
      <alignment horizontal="left" vertical="center"/>
    </xf>
    <xf numFmtId="0" fontId="2" fillId="0" borderId="0" xfId="0" quotePrefix="1" applyFont="1" applyAlignment="1">
      <alignment horizontal="left" vertical="top" wrapText="1"/>
    </xf>
    <xf numFmtId="0" fontId="3" fillId="0" borderId="0" xfId="20" applyFont="1" applyAlignment="1">
      <alignment vertical="center"/>
    </xf>
    <xf numFmtId="0" fontId="16" fillId="0" borderId="5" xfId="0" applyFont="1" applyBorder="1" applyAlignment="1" applyProtection="1">
      <alignment vertical="center"/>
      <protection locked="0"/>
    </xf>
    <xf numFmtId="0" fontId="16" fillId="0" borderId="6" xfId="0" applyFont="1" applyBorder="1" applyAlignment="1" applyProtection="1">
      <alignment vertical="center" wrapText="1"/>
      <protection locked="0"/>
    </xf>
    <xf numFmtId="0" fontId="12" fillId="0" borderId="0" xfId="20" applyFont="1" applyAlignment="1">
      <alignment vertical="center"/>
    </xf>
    <xf numFmtId="1" fontId="5" fillId="0" borderId="7" xfId="20" applyNumberFormat="1" applyFont="1" applyBorder="1" applyAlignment="1">
      <alignment horizontal="center" vertical="center"/>
    </xf>
    <xf numFmtId="49" fontId="19" fillId="0" borderId="1" xfId="0" applyNumberFormat="1" applyFont="1" applyBorder="1" applyAlignment="1">
      <alignment horizontal="left" vertical="top"/>
    </xf>
    <xf numFmtId="0" fontId="20" fillId="0" borderId="7" xfId="0" applyFont="1" applyBorder="1" applyAlignment="1" applyProtection="1">
      <alignment vertical="center"/>
      <protection locked="0"/>
    </xf>
    <xf numFmtId="0" fontId="21" fillId="0" borderId="7" xfId="0" applyFont="1" applyBorder="1" applyAlignment="1" applyProtection="1">
      <alignment vertical="center"/>
      <protection locked="0"/>
    </xf>
    <xf numFmtId="4" fontId="21" fillId="0" borderId="7" xfId="0" applyNumberFormat="1" applyFont="1" applyBorder="1" applyAlignment="1" applyProtection="1">
      <alignment vertical="center"/>
      <protection locked="0"/>
    </xf>
    <xf numFmtId="4" fontId="19" fillId="0" borderId="7" xfId="0" applyNumberFormat="1" applyFont="1" applyBorder="1" applyAlignment="1">
      <alignment horizontal="center" vertical="center"/>
    </xf>
    <xf numFmtId="165" fontId="22" fillId="0" borderId="2" xfId="0" applyNumberFormat="1" applyFont="1" applyBorder="1" applyAlignment="1">
      <alignment horizontal="right" vertical="center"/>
    </xf>
    <xf numFmtId="49" fontId="19" fillId="0" borderId="3" xfId="0" applyNumberFormat="1" applyFont="1" applyBorder="1" applyAlignment="1">
      <alignment horizontal="left" vertical="top"/>
    </xf>
    <xf numFmtId="0" fontId="21" fillId="0" borderId="0" xfId="0" applyFont="1" applyAlignment="1" applyProtection="1">
      <alignment vertical="center"/>
      <protection locked="0"/>
    </xf>
    <xf numFmtId="4" fontId="21" fillId="0" borderId="0" xfId="0" applyNumberFormat="1" applyFont="1" applyAlignment="1" applyProtection="1">
      <alignment vertical="center"/>
      <protection locked="0"/>
    </xf>
    <xf numFmtId="4" fontId="19" fillId="0" borderId="0" xfId="0" applyNumberFormat="1" applyFont="1" applyAlignment="1">
      <alignment horizontal="center" vertical="center"/>
    </xf>
    <xf numFmtId="165" fontId="22" fillId="0" borderId="5" xfId="0" applyNumberFormat="1" applyFont="1" applyBorder="1" applyAlignment="1">
      <alignment horizontal="right" vertical="center"/>
    </xf>
    <xf numFmtId="49" fontId="19" fillId="0" borderId="4" xfId="0" applyNumberFormat="1" applyFont="1" applyBorder="1" applyAlignment="1">
      <alignment horizontal="left" vertical="top"/>
    </xf>
    <xf numFmtId="0" fontId="19" fillId="0" borderId="0" xfId="0" applyFont="1" applyAlignment="1">
      <alignment vertical="center"/>
    </xf>
    <xf numFmtId="49" fontId="19" fillId="0" borderId="0" xfId="0" applyNumberFormat="1" applyFont="1" applyAlignment="1">
      <alignment horizontal="left" vertical="top"/>
    </xf>
    <xf numFmtId="0" fontId="19" fillId="0" borderId="0" xfId="0" applyFont="1" applyAlignment="1">
      <alignment horizontal="center" vertical="center"/>
    </xf>
    <xf numFmtId="4" fontId="24" fillId="0" borderId="0" xfId="0" applyNumberFormat="1" applyFont="1" applyAlignment="1">
      <alignment horizontal="right" vertical="center"/>
    </xf>
    <xf numFmtId="49" fontId="19" fillId="0" borderId="0" xfId="0" applyNumberFormat="1" applyFont="1" applyAlignment="1">
      <alignment horizontal="center" vertical="center"/>
    </xf>
    <xf numFmtId="4" fontId="19" fillId="0" borderId="0" xfId="0" applyNumberFormat="1" applyFont="1" applyAlignment="1">
      <alignment horizontal="right" vertical="center"/>
    </xf>
    <xf numFmtId="0" fontId="25" fillId="0" borderId="0" xfId="0" applyFont="1" applyAlignment="1">
      <alignment vertical="center"/>
    </xf>
    <xf numFmtId="0" fontId="26" fillId="0" borderId="0" xfId="0" applyFont="1" applyAlignment="1">
      <alignment vertical="center"/>
    </xf>
    <xf numFmtId="4" fontId="25" fillId="0" borderId="0" xfId="0" applyNumberFormat="1" applyFont="1" applyAlignment="1">
      <alignment vertical="center"/>
    </xf>
    <xf numFmtId="4" fontId="19" fillId="0" borderId="0" xfId="0" applyNumberFormat="1" applyFont="1" applyAlignment="1">
      <alignment horizontal="justify" vertical="top" wrapText="1"/>
    </xf>
    <xf numFmtId="4" fontId="19" fillId="0" borderId="0" xfId="0" applyNumberFormat="1" applyFont="1" applyAlignment="1">
      <alignment horizontal="center"/>
    </xf>
    <xf numFmtId="4" fontId="19" fillId="0" borderId="0" xfId="1" applyNumberFormat="1" applyFont="1" applyFill="1" applyBorder="1" applyAlignment="1">
      <alignment horizontal="center"/>
    </xf>
    <xf numFmtId="49" fontId="19" fillId="0" borderId="0" xfId="0" applyNumberFormat="1" applyFont="1" applyAlignment="1">
      <alignment horizontal="left" vertical="justify"/>
    </xf>
    <xf numFmtId="4" fontId="19" fillId="0" borderId="0" xfId="0" applyNumberFormat="1" applyFont="1" applyAlignment="1">
      <alignment vertical="center"/>
    </xf>
    <xf numFmtId="0" fontId="19" fillId="0" borderId="0" xfId="9" applyFont="1" applyAlignment="1">
      <alignment horizontal="justify" vertical="top" wrapText="1"/>
    </xf>
    <xf numFmtId="4" fontId="22" fillId="0" borderId="0" xfId="0" applyNumberFormat="1" applyFont="1" applyAlignment="1">
      <alignment vertical="center"/>
    </xf>
    <xf numFmtId="0" fontId="22" fillId="0" borderId="0" xfId="0" applyFont="1" applyAlignment="1">
      <alignment vertical="center"/>
    </xf>
    <xf numFmtId="0" fontId="19" fillId="0" borderId="0" xfId="4" applyFont="1" applyAlignment="1">
      <alignment horizontal="justify" vertical="top" wrapText="1"/>
    </xf>
    <xf numFmtId="4" fontId="19" fillId="0" borderId="0" xfId="0" applyNumberFormat="1" applyFont="1" applyAlignment="1">
      <alignment horizontal="left" vertical="top" wrapText="1"/>
    </xf>
    <xf numFmtId="0" fontId="19" fillId="0" borderId="0" xfId="0" applyFont="1" applyAlignment="1">
      <alignment horizontal="center" vertical="top"/>
    </xf>
    <xf numFmtId="4" fontId="19" fillId="0" borderId="0" xfId="0" applyNumberFormat="1" applyFont="1" applyAlignment="1">
      <alignment horizontal="center" vertical="top"/>
    </xf>
    <xf numFmtId="0" fontId="19" fillId="3" borderId="0" xfId="4" applyFont="1" applyFill="1" applyAlignment="1">
      <alignment horizontal="justify" vertical="top" wrapText="1"/>
    </xf>
    <xf numFmtId="0" fontId="19" fillId="0" borderId="0" xfId="0" applyFont="1" applyAlignment="1">
      <alignment wrapText="1"/>
    </xf>
    <xf numFmtId="0" fontId="19" fillId="0" borderId="0" xfId="21" applyFont="1" applyAlignment="1">
      <alignment horizontal="justify" vertical="top"/>
    </xf>
    <xf numFmtId="4" fontId="19" fillId="0" borderId="0" xfId="0" applyNumberFormat="1" applyFont="1" applyAlignment="1">
      <alignment horizontal="justify" vertical="justify"/>
    </xf>
    <xf numFmtId="0" fontId="19" fillId="0" borderId="0" xfId="0" applyFont="1" applyAlignment="1">
      <alignment horizontal="justify" vertical="top" wrapText="1"/>
    </xf>
    <xf numFmtId="49" fontId="19" fillId="0" borderId="0" xfId="4" applyNumberFormat="1" applyFont="1" applyAlignment="1">
      <alignment horizontal="left" vertical="top"/>
    </xf>
    <xf numFmtId="4" fontId="22" fillId="0" borderId="0" xfId="4" applyNumberFormat="1" applyFont="1" applyAlignment="1">
      <alignment vertical="center"/>
    </xf>
    <xf numFmtId="0" fontId="22" fillId="0" borderId="0" xfId="4" applyFont="1" applyAlignment="1">
      <alignment vertical="center"/>
    </xf>
    <xf numFmtId="0" fontId="19" fillId="0" borderId="0" xfId="0" applyFont="1" applyAlignment="1">
      <alignment horizontal="justify" vertical="top"/>
    </xf>
    <xf numFmtId="0" fontId="19" fillId="0" borderId="0" xfId="0" applyFont="1" applyAlignment="1">
      <alignment horizontal="justify"/>
    </xf>
    <xf numFmtId="0" fontId="19" fillId="0" borderId="0" xfId="0" applyFont="1" applyAlignment="1">
      <alignment horizontal="center" vertical="center" wrapText="1"/>
    </xf>
    <xf numFmtId="4" fontId="28" fillId="0" borderId="0" xfId="0" applyNumberFormat="1" applyFont="1" applyAlignment="1">
      <alignment vertical="center"/>
    </xf>
    <xf numFmtId="0" fontId="19" fillId="0" borderId="0" xfId="0" applyFont="1" applyAlignment="1"/>
    <xf numFmtId="4" fontId="29" fillId="0" borderId="0" xfId="0" applyNumberFormat="1" applyFont="1" applyAlignment="1">
      <alignment horizontal="right" vertical="center"/>
    </xf>
    <xf numFmtId="49" fontId="19" fillId="0" borderId="0" xfId="0" applyNumberFormat="1" applyFont="1" applyAlignment="1">
      <alignment vertical="center"/>
    </xf>
    <xf numFmtId="0" fontId="19" fillId="0" borderId="0" xfId="0" applyFont="1" applyAlignment="1">
      <alignment horizontal="justify" vertical="center"/>
    </xf>
    <xf numFmtId="49" fontId="23" fillId="0" borderId="0" xfId="0" applyNumberFormat="1" applyFont="1" applyAlignment="1">
      <alignment horizontal="left" vertical="center"/>
    </xf>
    <xf numFmtId="49" fontId="23" fillId="0" borderId="0" xfId="0" applyNumberFormat="1" applyFont="1" applyAlignment="1">
      <alignment horizontal="center" vertical="center"/>
    </xf>
    <xf numFmtId="4" fontId="23" fillId="0" borderId="0" xfId="0" applyNumberFormat="1" applyFont="1" applyAlignment="1">
      <alignment horizontal="center" vertical="center"/>
    </xf>
    <xf numFmtId="49" fontId="19" fillId="0" borderId="0" xfId="0" applyNumberFormat="1" applyFont="1">
      <alignment vertical="top"/>
    </xf>
    <xf numFmtId="0" fontId="19" fillId="0" borderId="0" xfId="0" applyFont="1" applyAlignment="1">
      <alignment horizontal="left" vertical="center"/>
    </xf>
    <xf numFmtId="0" fontId="26" fillId="0" borderId="0" xfId="0" applyFont="1" applyAlignment="1">
      <alignment horizontal="center" vertical="center"/>
    </xf>
    <xf numFmtId="4" fontId="26" fillId="0" borderId="0" xfId="0" applyNumberFormat="1" applyFont="1" applyAlignment="1">
      <alignment horizontal="center" vertical="center"/>
    </xf>
    <xf numFmtId="4" fontId="32" fillId="0" borderId="0" xfId="0" applyNumberFormat="1" applyFont="1" applyAlignment="1">
      <alignment horizontal="right" vertical="center"/>
    </xf>
    <xf numFmtId="0" fontId="19" fillId="0" borderId="0" xfId="4" applyFont="1" applyAlignment="1">
      <alignment horizontal="center" vertical="center"/>
    </xf>
    <xf numFmtId="4" fontId="19" fillId="0" borderId="0" xfId="4" applyNumberFormat="1" applyFont="1" applyAlignment="1">
      <alignment horizontal="center" vertical="center"/>
    </xf>
    <xf numFmtId="4" fontId="19" fillId="0" borderId="0" xfId="4" applyNumberFormat="1" applyFont="1" applyAlignment="1">
      <alignment vertical="center"/>
    </xf>
    <xf numFmtId="0" fontId="19" fillId="0" borderId="0" xfId="0" applyFont="1">
      <alignment vertical="top"/>
    </xf>
    <xf numFmtId="4" fontId="19" fillId="0" borderId="0" xfId="0" applyNumberFormat="1" applyFont="1" applyAlignment="1">
      <alignment horizontal="justify" wrapText="1"/>
    </xf>
    <xf numFmtId="4" fontId="19" fillId="0" borderId="0" xfId="0" applyNumberFormat="1" applyFont="1" applyAlignment="1"/>
    <xf numFmtId="49" fontId="19" fillId="0" borderId="0" xfId="13" applyNumberFormat="1" applyFont="1" applyAlignment="1">
      <alignment horizontal="left" vertical="top"/>
    </xf>
    <xf numFmtId="169" fontId="19" fillId="0" borderId="0" xfId="0" applyNumberFormat="1" applyFont="1" applyAlignment="1">
      <alignment vertical="center"/>
    </xf>
    <xf numFmtId="0" fontId="19" fillId="0" borderId="0" xfId="7" applyFont="1" applyAlignment="1">
      <alignment horizontal="justify" vertical="top" wrapText="1"/>
    </xf>
    <xf numFmtId="0" fontId="19" fillId="0" borderId="0" xfId="23" applyFont="1" applyAlignment="1">
      <alignment horizontal="justify" vertical="top"/>
    </xf>
    <xf numFmtId="4" fontId="28" fillId="0" borderId="0" xfId="0" applyNumberFormat="1" applyFont="1" applyAlignment="1">
      <alignment horizontal="right" vertical="center"/>
    </xf>
    <xf numFmtId="0" fontId="19" fillId="0" borderId="0" xfId="29" applyFont="1" applyAlignment="1">
      <alignment horizontal="justify" vertical="top"/>
    </xf>
    <xf numFmtId="0" fontId="19" fillId="0" borderId="0" xfId="29" applyFont="1" applyAlignment="1">
      <alignment horizontal="center" wrapText="1"/>
    </xf>
    <xf numFmtId="2" fontId="19" fillId="0" borderId="0" xfId="29" applyNumberFormat="1" applyFont="1" applyAlignment="1">
      <alignment horizontal="center"/>
    </xf>
    <xf numFmtId="49" fontId="31" fillId="0" borderId="0" xfId="20" applyNumberFormat="1" applyFont="1" applyAlignment="1">
      <alignment horizontal="center" vertical="center"/>
    </xf>
    <xf numFmtId="0" fontId="31" fillId="0" borderId="0" xfId="20" applyFont="1" applyAlignment="1">
      <alignment horizontal="center" vertical="center"/>
    </xf>
    <xf numFmtId="1" fontId="31" fillId="0" borderId="0" xfId="20" applyNumberFormat="1" applyFont="1" applyAlignment="1">
      <alignment horizontal="center" vertical="center"/>
    </xf>
    <xf numFmtId="2" fontId="31" fillId="0" borderId="0" xfId="20" applyNumberFormat="1" applyFont="1" applyAlignment="1">
      <alignment horizontal="center" vertical="center"/>
    </xf>
    <xf numFmtId="4" fontId="31" fillId="0" borderId="0" xfId="20" applyNumberFormat="1" applyFont="1" applyAlignment="1">
      <alignment horizontal="center" vertical="center"/>
    </xf>
    <xf numFmtId="0" fontId="25" fillId="0" borderId="0" xfId="20" applyFont="1" applyAlignment="1">
      <alignment vertical="center"/>
    </xf>
    <xf numFmtId="4" fontId="25" fillId="0" borderId="0" xfId="20" applyNumberFormat="1" applyFont="1" applyAlignment="1">
      <alignment vertical="center"/>
    </xf>
    <xf numFmtId="0" fontId="25" fillId="0" borderId="0" xfId="20" applyFont="1" applyAlignment="1">
      <alignment horizontal="center" vertical="center"/>
    </xf>
    <xf numFmtId="49" fontId="22" fillId="0" borderId="0" xfId="20" applyNumberFormat="1" applyFont="1" applyAlignment="1">
      <alignment horizontal="left" vertical="top"/>
    </xf>
    <xf numFmtId="0" fontId="22" fillId="0" borderId="0" xfId="20" applyFont="1" applyAlignment="1">
      <alignment horizontal="left" vertical="center"/>
    </xf>
    <xf numFmtId="1" fontId="22" fillId="0" borderId="0" xfId="20" applyNumberFormat="1" applyFont="1" applyAlignment="1">
      <alignment horizontal="right" vertical="center"/>
    </xf>
    <xf numFmtId="2" fontId="22" fillId="0" borderId="0" xfId="20" applyNumberFormat="1" applyFont="1" applyAlignment="1">
      <alignment horizontal="right" vertical="center"/>
    </xf>
    <xf numFmtId="4" fontId="22" fillId="0" borderId="0" xfId="20" applyNumberFormat="1" applyFont="1" applyAlignment="1">
      <alignment vertical="center"/>
    </xf>
    <xf numFmtId="0" fontId="33" fillId="0" borderId="10" xfId="20" applyFont="1" applyBorder="1"/>
    <xf numFmtId="0" fontId="22" fillId="0" borderId="10" xfId="20" applyFont="1" applyBorder="1" applyAlignment="1">
      <alignment horizontal="right" vertical="center"/>
    </xf>
    <xf numFmtId="4" fontId="30" fillId="0" borderId="10" xfId="20" applyNumberFormat="1" applyFont="1" applyBorder="1" applyAlignment="1">
      <alignment horizontal="right" vertical="center"/>
    </xf>
    <xf numFmtId="0" fontId="33" fillId="0" borderId="0" xfId="20" applyFont="1"/>
    <xf numFmtId="2" fontId="22" fillId="0" borderId="0" xfId="20" applyNumberFormat="1" applyFont="1" applyAlignment="1">
      <alignment vertical="center"/>
    </xf>
    <xf numFmtId="4" fontId="30" fillId="0" borderId="0" xfId="20" applyNumberFormat="1" applyFont="1" applyAlignment="1">
      <alignment horizontal="right" vertical="center"/>
    </xf>
    <xf numFmtId="0" fontId="33" fillId="0" borderId="0" xfId="20" applyFont="1" applyAlignment="1">
      <alignment horizontal="left" vertical="top"/>
    </xf>
    <xf numFmtId="0" fontId="22" fillId="0" borderId="0" xfId="20" applyFont="1" applyAlignment="1">
      <alignment horizontal="right" vertical="center"/>
    </xf>
    <xf numFmtId="0" fontId="22" fillId="0" borderId="0" xfId="20" applyFont="1"/>
    <xf numFmtId="0" fontId="30" fillId="0" borderId="10" xfId="20" applyFont="1" applyBorder="1" applyAlignment="1">
      <alignment horizontal="center"/>
    </xf>
    <xf numFmtId="0" fontId="22" fillId="0" borderId="0" xfId="20" applyFont="1" applyAlignment="1">
      <alignment vertical="center"/>
    </xf>
    <xf numFmtId="0" fontId="34" fillId="0" borderId="0" xfId="20" applyFont="1" applyAlignment="1">
      <alignment horizontal="left" vertical="center"/>
    </xf>
    <xf numFmtId="1" fontId="34" fillId="0" borderId="0" xfId="20" applyNumberFormat="1" applyFont="1" applyAlignment="1">
      <alignment horizontal="right" vertical="center"/>
    </xf>
    <xf numFmtId="2" fontId="34" fillId="0" borderId="0" xfId="20" applyNumberFormat="1" applyFont="1" applyAlignment="1">
      <alignment horizontal="right" vertical="center"/>
    </xf>
    <xf numFmtId="0" fontId="22" fillId="0" borderId="0" xfId="20" applyFont="1" applyAlignment="1">
      <alignment vertical="top" wrapText="1"/>
    </xf>
    <xf numFmtId="0" fontId="34" fillId="0" borderId="0" xfId="20" applyFont="1" applyAlignment="1">
      <alignment vertical="top" wrapText="1"/>
    </xf>
    <xf numFmtId="0" fontId="42" fillId="0" borderId="0" xfId="0" applyFont="1" applyAlignment="1"/>
    <xf numFmtId="0" fontId="22" fillId="0" borderId="0" xfId="0" applyFont="1" applyAlignment="1">
      <alignment horizontal="left" vertical="center"/>
    </xf>
    <xf numFmtId="4" fontId="22" fillId="0" borderId="0" xfId="0" applyNumberFormat="1" applyFont="1" applyAlignment="1">
      <alignment horizontal="center" vertical="center"/>
    </xf>
    <xf numFmtId="4" fontId="22" fillId="0" borderId="0" xfId="0" applyNumberFormat="1" applyFont="1" applyAlignment="1">
      <alignment horizontal="right" vertical="center"/>
    </xf>
    <xf numFmtId="0" fontId="19" fillId="0" borderId="0" xfId="0" applyFont="1" applyAlignment="1">
      <alignment horizontal="left" vertical="top"/>
    </xf>
    <xf numFmtId="49" fontId="19" fillId="0" borderId="0" xfId="0" applyNumberFormat="1" applyFont="1" applyAlignment="1">
      <alignment horizontal="center" vertical="top" wrapText="1"/>
    </xf>
    <xf numFmtId="0" fontId="22" fillId="0" borderId="0" xfId="0" applyFont="1" applyAlignment="1">
      <alignment vertical="center" wrapText="1"/>
    </xf>
    <xf numFmtId="4" fontId="27" fillId="0" borderId="0" xfId="0" applyNumberFormat="1" applyFont="1" applyAlignment="1">
      <alignment horizontal="center" vertical="top"/>
    </xf>
    <xf numFmtId="164" fontId="19" fillId="0" borderId="0" xfId="1" applyFont="1" applyBorder="1" applyAlignment="1">
      <alignment horizontal="right"/>
    </xf>
    <xf numFmtId="0" fontId="22" fillId="0" borderId="0" xfId="0" applyFont="1" applyAlignment="1">
      <alignment horizontal="center" vertical="center" wrapText="1"/>
    </xf>
    <xf numFmtId="4" fontId="22" fillId="0" borderId="0" xfId="0" applyNumberFormat="1" applyFont="1" applyAlignment="1">
      <alignment horizontal="center" vertical="center" wrapText="1"/>
    </xf>
    <xf numFmtId="4" fontId="19" fillId="0" borderId="0" xfId="0" applyNumberFormat="1" applyFont="1" applyAlignment="1">
      <alignment horizontal="right" vertical="center" wrapText="1"/>
    </xf>
    <xf numFmtId="4" fontId="22" fillId="0" borderId="0" xfId="0" applyNumberFormat="1" applyFont="1" applyAlignment="1">
      <alignment vertical="center" wrapText="1"/>
    </xf>
    <xf numFmtId="0" fontId="19" fillId="0" borderId="0" xfId="0" applyFont="1" applyAlignment="1">
      <alignment horizontal="right" vertical="center"/>
    </xf>
    <xf numFmtId="49" fontId="22" fillId="0" borderId="0" xfId="0" applyNumberFormat="1" applyFont="1" applyAlignment="1">
      <alignment horizontal="left" vertical="top"/>
    </xf>
    <xf numFmtId="0" fontId="23" fillId="0" borderId="0" xfId="0" quotePrefix="1" applyFont="1" applyAlignment="1">
      <alignment horizontal="justify" vertical="top" wrapText="1"/>
    </xf>
    <xf numFmtId="49" fontId="19" fillId="0" borderId="0" xfId="0" applyNumberFormat="1" applyFont="1" applyAlignment="1">
      <alignment horizontal="center" wrapText="1"/>
    </xf>
    <xf numFmtId="4" fontId="19" fillId="0" borderId="0" xfId="0" applyNumberFormat="1" applyFont="1" applyAlignment="1">
      <alignment horizontal="center" wrapText="1"/>
    </xf>
    <xf numFmtId="4" fontId="19" fillId="0" borderId="0" xfId="0" applyNumberFormat="1" applyFont="1" applyAlignment="1">
      <alignment horizontal="right" vertical="top" wrapText="1"/>
    </xf>
    <xf numFmtId="4" fontId="19" fillId="0" borderId="0" xfId="0" applyNumberFormat="1" applyFont="1" applyAlignment="1">
      <alignment horizontal="right"/>
    </xf>
    <xf numFmtId="0" fontId="19" fillId="0" borderId="0" xfId="0" applyFont="1" applyAlignment="1">
      <alignment horizontal="center"/>
    </xf>
    <xf numFmtId="0" fontId="19" fillId="0" borderId="0" xfId="24" applyFont="1" applyAlignment="1">
      <alignment horizontal="justify" vertical="top" wrapText="1"/>
    </xf>
    <xf numFmtId="49" fontId="19" fillId="0" borderId="0" xfId="0" applyNumberFormat="1" applyFont="1" applyAlignment="1">
      <alignment horizontal="center" vertical="top"/>
    </xf>
    <xf numFmtId="1" fontId="19" fillId="0" borderId="0" xfId="0" applyNumberFormat="1" applyFont="1" applyAlignment="1">
      <alignment horizontal="center" vertical="top"/>
    </xf>
    <xf numFmtId="169" fontId="19" fillId="0" borderId="0" xfId="0" applyNumberFormat="1" applyFont="1" applyAlignment="1">
      <alignment horizontal="center"/>
    </xf>
    <xf numFmtId="0" fontId="27" fillId="0" borderId="0" xfId="0" applyFont="1">
      <alignment vertical="top"/>
    </xf>
    <xf numFmtId="0" fontId="35" fillId="0" borderId="0" xfId="0" applyFont="1" applyAlignment="1">
      <alignment wrapText="1"/>
    </xf>
    <xf numFmtId="0" fontId="23" fillId="0" borderId="0" xfId="0" applyFont="1" applyAlignment="1">
      <alignment horizontal="center" vertical="top"/>
    </xf>
    <xf numFmtId="0" fontId="35" fillId="0" borderId="0" xfId="0" applyFont="1" applyAlignment="1">
      <alignment horizontal="justify" vertical="top" wrapText="1"/>
    </xf>
    <xf numFmtId="2" fontId="19" fillId="0" borderId="0" xfId="0" applyNumberFormat="1" applyFont="1" applyAlignment="1">
      <alignment horizontal="center" vertical="top"/>
    </xf>
    <xf numFmtId="0" fontId="19" fillId="0" borderId="0" xfId="21" applyFont="1" applyAlignment="1">
      <alignment horizontal="left"/>
    </xf>
    <xf numFmtId="4" fontId="19" fillId="0" borderId="0" xfId="21" applyNumberFormat="1" applyFont="1" applyAlignment="1">
      <alignment horizontal="center"/>
    </xf>
    <xf numFmtId="169" fontId="19" fillId="0" borderId="0" xfId="0" applyNumberFormat="1" applyFont="1" applyAlignment="1"/>
    <xf numFmtId="3" fontId="19" fillId="0" borderId="0" xfId="0" applyNumberFormat="1" applyFont="1" applyAlignment="1">
      <alignment horizontal="center"/>
    </xf>
    <xf numFmtId="49" fontId="22" fillId="0" borderId="0" xfId="0" applyNumberFormat="1" applyFont="1" applyAlignment="1">
      <alignment horizontal="center" vertical="top"/>
    </xf>
    <xf numFmtId="49" fontId="23" fillId="0" borderId="10" xfId="20" applyNumberFormat="1" applyFont="1" applyBorder="1"/>
    <xf numFmtId="0" fontId="23" fillId="0" borderId="10" xfId="20" applyFont="1" applyBorder="1"/>
    <xf numFmtId="49" fontId="23" fillId="0" borderId="0" xfId="20" applyNumberFormat="1" applyFont="1" applyAlignment="1">
      <alignment horizontal="left" vertical="top"/>
    </xf>
    <xf numFmtId="0" fontId="23" fillId="0" borderId="0" xfId="20" applyFont="1"/>
    <xf numFmtId="0" fontId="23" fillId="0" borderId="0" xfId="20" applyFont="1" applyAlignment="1">
      <alignment horizontal="left" vertical="top"/>
    </xf>
    <xf numFmtId="49" fontId="43" fillId="0" borderId="0" xfId="0" applyNumberFormat="1" applyFont="1" applyAlignment="1">
      <alignment horizontal="center" vertical="top" wrapText="1"/>
    </xf>
    <xf numFmtId="0" fontId="44" fillId="0" borderId="0" xfId="0" applyFont="1" applyAlignment="1">
      <alignment horizontal="center" vertical="center" wrapText="1"/>
    </xf>
    <xf numFmtId="4" fontId="44" fillId="0" borderId="0" xfId="0" applyNumberFormat="1" applyFont="1" applyAlignment="1">
      <alignment vertical="center" wrapText="1"/>
    </xf>
    <xf numFmtId="4" fontId="43" fillId="0" borderId="0" xfId="0" applyNumberFormat="1" applyFont="1" applyAlignment="1">
      <alignment horizontal="right" vertical="center" wrapText="1"/>
    </xf>
    <xf numFmtId="49" fontId="45" fillId="0" borderId="0" xfId="0" applyNumberFormat="1" applyFont="1" applyAlignment="1">
      <alignment horizontal="center" vertical="top" wrapText="1"/>
    </xf>
    <xf numFmtId="0" fontId="45" fillId="0" borderId="0" xfId="0" applyFont="1" applyAlignment="1">
      <alignment horizontal="justify" vertical="top" wrapText="1"/>
    </xf>
    <xf numFmtId="0" fontId="45" fillId="0" borderId="0" xfId="0" applyFont="1" applyAlignment="1">
      <alignment horizontal="center" vertical="center"/>
    </xf>
    <xf numFmtId="4" fontId="45" fillId="0" borderId="0" xfId="0" applyNumberFormat="1" applyFont="1" applyAlignment="1">
      <alignment horizontal="center" vertical="center"/>
    </xf>
    <xf numFmtId="4" fontId="45" fillId="0" borderId="0" xfId="0" applyNumberFormat="1" applyFont="1" applyAlignment="1">
      <alignment horizontal="right" vertical="center"/>
    </xf>
    <xf numFmtId="49" fontId="19" fillId="0" borderId="13" xfId="0" applyNumberFormat="1" applyFont="1" applyBorder="1" applyAlignment="1">
      <alignment horizontal="center" vertical="center"/>
    </xf>
    <xf numFmtId="0" fontId="19" fillId="0" borderId="14" xfId="0" applyFont="1" applyBorder="1" applyAlignment="1">
      <alignment horizontal="center" vertical="center"/>
    </xf>
    <xf numFmtId="0" fontId="19" fillId="0" borderId="15" xfId="0" applyFont="1" applyBorder="1" applyAlignment="1">
      <alignment horizontal="center" vertical="center"/>
    </xf>
    <xf numFmtId="4" fontId="19" fillId="0" borderId="16" xfId="0" applyNumberFormat="1" applyFont="1" applyBorder="1" applyAlignment="1">
      <alignment horizontal="center" vertical="center"/>
    </xf>
    <xf numFmtId="4" fontId="23" fillId="5" borderId="9" xfId="0" applyNumberFormat="1" applyFont="1" applyFill="1" applyBorder="1" applyAlignment="1">
      <alignment horizontal="right" vertical="center"/>
    </xf>
    <xf numFmtId="49" fontId="33" fillId="5" borderId="12" xfId="0" applyNumberFormat="1" applyFont="1" applyFill="1" applyBorder="1" applyAlignment="1">
      <alignment horizontal="left" vertical="center"/>
    </xf>
    <xf numFmtId="0" fontId="19" fillId="5" borderId="8" xfId="0" applyFont="1" applyFill="1" applyBorder="1" applyAlignment="1">
      <alignment horizontal="justify" vertical="top" wrapText="1"/>
    </xf>
    <xf numFmtId="49" fontId="33" fillId="5" borderId="8" xfId="0" applyNumberFormat="1" applyFont="1" applyFill="1" applyBorder="1" applyAlignment="1">
      <alignment horizontal="left" vertical="center"/>
    </xf>
    <xf numFmtId="4" fontId="33" fillId="5" borderId="8" xfId="0" applyNumberFormat="1" applyFont="1" applyFill="1" applyBorder="1" applyAlignment="1">
      <alignment horizontal="left" vertical="center"/>
    </xf>
    <xf numFmtId="4" fontId="23" fillId="5" borderId="9" xfId="0" applyNumberFormat="1" applyFont="1" applyFill="1" applyBorder="1" applyAlignment="1">
      <alignment vertical="center"/>
    </xf>
    <xf numFmtId="4" fontId="51" fillId="5" borderId="8" xfId="0" applyNumberFormat="1" applyFont="1" applyFill="1" applyBorder="1" applyAlignment="1">
      <alignment horizontal="right" wrapText="1"/>
    </xf>
    <xf numFmtId="0" fontId="52" fillId="0" borderId="0" xfId="0" applyFont="1" applyAlignment="1"/>
    <xf numFmtId="0" fontId="53" fillId="0" borderId="0" xfId="0" applyFont="1" applyAlignment="1">
      <alignment wrapText="1"/>
    </xf>
    <xf numFmtId="4" fontId="53" fillId="0" borderId="0" xfId="0" applyNumberFormat="1" applyFont="1" applyAlignment="1">
      <alignment horizontal="center"/>
    </xf>
    <xf numFmtId="0" fontId="52" fillId="0" borderId="0" xfId="0" applyFont="1" applyAlignment="1">
      <alignment wrapText="1"/>
    </xf>
    <xf numFmtId="0" fontId="52" fillId="6" borderId="0" xfId="0" applyFont="1" applyFill="1" applyAlignment="1"/>
    <xf numFmtId="0" fontId="53" fillId="6" borderId="0" xfId="0" applyFont="1" applyFill="1" applyAlignment="1"/>
    <xf numFmtId="4" fontId="53" fillId="6" borderId="0" xfId="0" applyNumberFormat="1" applyFont="1" applyFill="1" applyAlignment="1">
      <alignment horizontal="center"/>
    </xf>
    <xf numFmtId="4" fontId="54" fillId="0" borderId="11" xfId="0" applyNumberFormat="1" applyFont="1" applyBorder="1" applyAlignment="1">
      <alignment horizontal="center"/>
    </xf>
    <xf numFmtId="0" fontId="55" fillId="0" borderId="0" xfId="30" applyFont="1"/>
    <xf numFmtId="4" fontId="55" fillId="0" borderId="0" xfId="30" applyNumberFormat="1" applyFont="1" applyAlignment="1">
      <alignment horizontal="center"/>
    </xf>
    <xf numFmtId="0" fontId="1" fillId="0" borderId="0" xfId="30"/>
    <xf numFmtId="0" fontId="49" fillId="0" borderId="0" xfId="30" applyFont="1"/>
    <xf numFmtId="49" fontId="19" fillId="0" borderId="13" xfId="30" applyNumberFormat="1" applyFont="1" applyBorder="1" applyAlignment="1">
      <alignment horizontal="center" vertical="center"/>
    </xf>
    <xf numFmtId="0" fontId="19" fillId="0" borderId="14" xfId="30" applyFont="1" applyBorder="1" applyAlignment="1">
      <alignment horizontal="center" vertical="center"/>
    </xf>
    <xf numFmtId="0" fontId="19" fillId="0" borderId="15" xfId="30" applyFont="1" applyBorder="1" applyAlignment="1">
      <alignment horizontal="center" vertical="center"/>
    </xf>
    <xf numFmtId="4" fontId="19" fillId="0" borderId="16" xfId="30" applyNumberFormat="1" applyFont="1" applyBorder="1" applyAlignment="1">
      <alignment horizontal="center" vertical="center"/>
    </xf>
    <xf numFmtId="0" fontId="49" fillId="0" borderId="0" xfId="30" applyFont="1" applyAlignment="1">
      <alignment horizontal="center"/>
    </xf>
    <xf numFmtId="4" fontId="49" fillId="0" borderId="0" xfId="30" applyNumberFormat="1" applyFont="1" applyAlignment="1">
      <alignment horizontal="center"/>
    </xf>
    <xf numFmtId="0" fontId="47" fillId="0" borderId="0" xfId="30" applyFont="1"/>
    <xf numFmtId="0" fontId="49" fillId="4" borderId="0" xfId="30" applyFont="1" applyFill="1" applyAlignment="1">
      <alignment horizontal="center" vertical="top"/>
    </xf>
    <xf numFmtId="0" fontId="50" fillId="4" borderId="0" xfId="30" applyFont="1" applyFill="1" applyAlignment="1">
      <alignment horizontal="left" vertical="top" wrapText="1"/>
    </xf>
    <xf numFmtId="0" fontId="49" fillId="4" borderId="0" xfId="30" applyFont="1" applyFill="1" applyAlignment="1">
      <alignment horizontal="center"/>
    </xf>
    <xf numFmtId="4" fontId="49" fillId="4" borderId="0" xfId="30" applyNumberFormat="1" applyFont="1" applyFill="1" applyAlignment="1">
      <alignment horizontal="center"/>
    </xf>
    <xf numFmtId="0" fontId="49" fillId="0" borderId="0" xfId="30" applyFont="1" applyAlignment="1">
      <alignment horizontal="center" vertical="top"/>
    </xf>
    <xf numFmtId="0" fontId="49" fillId="0" borderId="0" xfId="30" applyFont="1" applyAlignment="1">
      <alignment horizontal="left" vertical="top" wrapText="1"/>
    </xf>
    <xf numFmtId="49" fontId="57" fillId="0" borderId="0" xfId="30" applyNumberFormat="1" applyFont="1" applyAlignment="1">
      <alignment horizontal="left" vertical="top" wrapText="1"/>
    </xf>
    <xf numFmtId="0" fontId="57" fillId="0" borderId="0" xfId="28" applyFont="1" applyAlignment="1">
      <alignment horizontal="center" wrapText="1"/>
    </xf>
    <xf numFmtId="4" fontId="49" fillId="0" borderId="0" xfId="30" applyNumberFormat="1" applyFont="1" applyAlignment="1">
      <alignment horizontal="center" wrapText="1"/>
    </xf>
    <xf numFmtId="4" fontId="57" fillId="0" borderId="0" xfId="30" applyNumberFormat="1" applyFont="1" applyAlignment="1">
      <alignment horizontal="center" wrapText="1"/>
    </xf>
    <xf numFmtId="0" fontId="57" fillId="0" borderId="0" xfId="30" applyFont="1" applyAlignment="1">
      <alignment horizontal="left" vertical="top" wrapText="1"/>
    </xf>
    <xf numFmtId="0" fontId="57" fillId="0" borderId="0" xfId="31" applyFont="1" applyAlignment="1">
      <alignment horizontal="left" vertical="top" wrapText="1" shrinkToFit="1"/>
    </xf>
    <xf numFmtId="0" fontId="57" fillId="0" borderId="0" xfId="31" applyFont="1" applyAlignment="1">
      <alignment horizontal="center"/>
    </xf>
    <xf numFmtId="0" fontId="50" fillId="5" borderId="0" xfId="30" applyFont="1" applyFill="1" applyAlignment="1">
      <alignment horizontal="left" vertical="top" wrapText="1"/>
    </xf>
    <xf numFmtId="0" fontId="49" fillId="5" borderId="0" xfId="30" applyFont="1" applyFill="1" applyAlignment="1">
      <alignment horizontal="center"/>
    </xf>
    <xf numFmtId="4" fontId="51" fillId="5" borderId="0" xfId="30" applyNumberFormat="1" applyFont="1" applyFill="1" applyAlignment="1">
      <alignment horizontal="right" wrapText="1"/>
    </xf>
    <xf numFmtId="4" fontId="50" fillId="5" borderId="0" xfId="30" applyNumberFormat="1" applyFont="1" applyFill="1" applyAlignment="1">
      <alignment horizontal="center" wrapText="1"/>
    </xf>
    <xf numFmtId="0" fontId="50" fillId="0" borderId="0" xfId="30" applyFont="1" applyAlignment="1">
      <alignment horizontal="left" vertical="top" wrapText="1"/>
    </xf>
    <xf numFmtId="4" fontId="50" fillId="0" borderId="0" xfId="30" applyNumberFormat="1" applyFont="1" applyAlignment="1">
      <alignment horizontal="center" wrapText="1"/>
    </xf>
    <xf numFmtId="0" fontId="55" fillId="0" borderId="0" xfId="30" applyFont="1" applyAlignment="1">
      <alignment wrapText="1"/>
    </xf>
    <xf numFmtId="0" fontId="57" fillId="0" borderId="0" xfId="30" applyFont="1" applyAlignment="1">
      <alignment horizontal="center"/>
    </xf>
    <xf numFmtId="0" fontId="58" fillId="0" borderId="0" xfId="30" applyFont="1" applyAlignment="1">
      <alignment horizontal="justify" vertical="top" wrapText="1"/>
    </xf>
    <xf numFmtId="0" fontId="59" fillId="0" borderId="0" xfId="30" applyFont="1" applyAlignment="1">
      <alignment horizontal="center" vertical="top" wrapText="1"/>
    </xf>
    <xf numFmtId="0" fontId="57" fillId="0" borderId="0" xfId="30" applyFont="1" applyAlignment="1">
      <alignment horizontal="justify" vertical="top" wrapText="1"/>
    </xf>
    <xf numFmtId="0" fontId="57" fillId="0" borderId="0" xfId="30" applyFont="1" applyAlignment="1">
      <alignment horizontal="center" wrapText="1"/>
    </xf>
    <xf numFmtId="0" fontId="55" fillId="0" borderId="0" xfId="30" applyFont="1" applyAlignment="1">
      <alignment horizontal="center" vertical="top" wrapText="1"/>
    </xf>
    <xf numFmtId="1" fontId="57" fillId="0" borderId="0" xfId="30" applyNumberFormat="1" applyFont="1" applyAlignment="1">
      <alignment horizontal="left" vertical="center" wrapText="1"/>
    </xf>
    <xf numFmtId="49" fontId="57" fillId="0" borderId="0" xfId="30" applyNumberFormat="1" applyFont="1" applyAlignment="1">
      <alignment horizontal="center" vertical="top"/>
    </xf>
    <xf numFmtId="4" fontId="57" fillId="0" borderId="0" xfId="30" applyNumberFormat="1" applyFont="1" applyAlignment="1">
      <alignment horizontal="center"/>
    </xf>
    <xf numFmtId="0" fontId="59" fillId="0" borderId="0" xfId="30" applyFont="1" applyAlignment="1">
      <alignment horizontal="left" vertical="top" wrapText="1"/>
    </xf>
    <xf numFmtId="0" fontId="57" fillId="0" borderId="0" xfId="32" applyNumberFormat="1" applyFont="1" applyFill="1" applyBorder="1" applyAlignment="1">
      <alignment horizontal="left" vertical="top" wrapText="1" shrinkToFit="1"/>
    </xf>
    <xf numFmtId="9" fontId="57" fillId="0" borderId="0" xfId="33" applyFont="1" applyBorder="1" applyAlignment="1">
      <alignment horizontal="left" vertical="top" wrapText="1"/>
    </xf>
    <xf numFmtId="0" fontId="57" fillId="0" borderId="0" xfId="34" applyFont="1" applyAlignment="1">
      <alignment horizontal="left" vertical="top" wrapText="1"/>
    </xf>
    <xf numFmtId="0" fontId="57" fillId="0" borderId="0" xfId="34" applyFont="1" applyAlignment="1" applyProtection="1">
      <alignment horizontal="center" wrapText="1"/>
      <protection locked="0"/>
    </xf>
    <xf numFmtId="0" fontId="57" fillId="0" borderId="0" xfId="34" applyFont="1" applyAlignment="1">
      <alignment horizontal="center" wrapText="1"/>
    </xf>
    <xf numFmtId="1" fontId="49" fillId="0" borderId="0" xfId="30" applyNumberFormat="1" applyFont="1" applyAlignment="1">
      <alignment horizontal="center"/>
    </xf>
    <xf numFmtId="0" fontId="49" fillId="0" borderId="0" xfId="30" applyFont="1" applyAlignment="1">
      <alignment wrapText="1"/>
    </xf>
    <xf numFmtId="49" fontId="57" fillId="0" borderId="0" xfId="31" applyNumberFormat="1" applyFont="1" applyAlignment="1">
      <alignment horizontal="center" vertical="top"/>
    </xf>
    <xf numFmtId="49" fontId="57" fillId="0" borderId="0" xfId="35" applyNumberFormat="1" applyFont="1" applyAlignment="1">
      <alignment vertical="top" wrapText="1"/>
    </xf>
    <xf numFmtId="0" fontId="57" fillId="0" borderId="0" xfId="36" applyFont="1" applyAlignment="1">
      <alignment horizontal="center"/>
    </xf>
    <xf numFmtId="4" fontId="57" fillId="0" borderId="0" xfId="31" applyNumberFormat="1" applyFont="1" applyAlignment="1">
      <alignment horizontal="center"/>
    </xf>
    <xf numFmtId="49" fontId="57" fillId="0" borderId="0" xfId="35" applyNumberFormat="1" applyFont="1" applyAlignment="1">
      <alignment wrapText="1"/>
    </xf>
    <xf numFmtId="0" fontId="57" fillId="0" borderId="0" xfId="30" applyFont="1" applyAlignment="1">
      <alignment horizontal="center" vertical="top"/>
    </xf>
    <xf numFmtId="0" fontId="57" fillId="5" borderId="0" xfId="30" applyFont="1" applyFill="1" applyAlignment="1">
      <alignment horizontal="center"/>
    </xf>
    <xf numFmtId="1" fontId="57" fillId="5" borderId="0" xfId="30" applyNumberFormat="1" applyFont="1" applyFill="1" applyAlignment="1">
      <alignment horizontal="center"/>
    </xf>
    <xf numFmtId="1" fontId="57" fillId="0" borderId="0" xfId="30" applyNumberFormat="1" applyFont="1" applyAlignment="1">
      <alignment horizontal="center"/>
    </xf>
    <xf numFmtId="0" fontId="60" fillId="0" borderId="0" xfId="30" applyFont="1" applyAlignment="1">
      <alignment horizontal="left" vertical="top" wrapText="1"/>
    </xf>
    <xf numFmtId="0" fontId="60" fillId="0" borderId="0" xfId="30" applyFont="1" applyAlignment="1">
      <alignment horizontal="center"/>
    </xf>
    <xf numFmtId="4" fontId="60" fillId="0" borderId="0" xfId="30" applyNumberFormat="1" applyFont="1" applyAlignment="1">
      <alignment horizontal="center" wrapText="1"/>
    </xf>
    <xf numFmtId="49" fontId="57" fillId="0" borderId="0" xfId="24" applyNumberFormat="1" applyFont="1" applyAlignment="1">
      <alignment horizontal="center" vertical="top"/>
    </xf>
    <xf numFmtId="0" fontId="57" fillId="0" borderId="0" xfId="24" applyFont="1" applyAlignment="1">
      <alignment horizontal="left" vertical="top" wrapText="1"/>
    </xf>
    <xf numFmtId="0" fontId="57" fillId="0" borderId="0" xfId="24" applyFont="1" applyAlignment="1">
      <alignment horizontal="center"/>
    </xf>
    <xf numFmtId="3" fontId="57" fillId="0" borderId="0" xfId="24" applyNumberFormat="1" applyFont="1" applyAlignment="1">
      <alignment horizontal="center"/>
    </xf>
    <xf numFmtId="0" fontId="59" fillId="0" borderId="0" xfId="24" applyFont="1" applyAlignment="1">
      <alignment horizontal="left" vertical="top" wrapText="1"/>
    </xf>
    <xf numFmtId="0" fontId="57" fillId="0" borderId="0" xfId="24" applyFont="1" applyAlignment="1">
      <alignment horizontal="justify" vertical="top" wrapText="1"/>
    </xf>
    <xf numFmtId="0" fontId="55" fillId="0" borderId="0" xfId="30" applyFont="1" applyAlignment="1">
      <alignment horizontal="center"/>
    </xf>
    <xf numFmtId="0" fontId="59" fillId="0" borderId="0" xfId="24" applyFont="1" applyAlignment="1">
      <alignment horizontal="justify" vertical="top" wrapText="1"/>
    </xf>
    <xf numFmtId="0" fontId="57" fillId="0" borderId="0" xfId="24" applyFont="1" applyAlignment="1">
      <alignment horizontal="center" vertical="top"/>
    </xf>
    <xf numFmtId="0" fontId="61" fillId="0" borderId="0" xfId="30" applyFont="1"/>
    <xf numFmtId="170" fontId="57" fillId="0" borderId="0" xfId="30" applyNumberFormat="1" applyFont="1" applyAlignment="1">
      <alignment horizontal="center"/>
    </xf>
    <xf numFmtId="0" fontId="64" fillId="0" borderId="0" xfId="24" applyFont="1" applyAlignment="1">
      <alignment horizontal="justify" vertical="top" wrapText="1"/>
    </xf>
    <xf numFmtId="3" fontId="64" fillId="0" borderId="0" xfId="24" applyNumberFormat="1" applyFont="1" applyAlignment="1">
      <alignment horizontal="center"/>
    </xf>
    <xf numFmtId="170" fontId="64" fillId="0" borderId="0" xfId="30" applyNumberFormat="1" applyFont="1" applyAlignment="1">
      <alignment horizontal="center"/>
    </xf>
    <xf numFmtId="0" fontId="64" fillId="0" borderId="0" xfId="24" applyFont="1" applyAlignment="1">
      <alignment horizontal="justify" vertical="center" wrapText="1"/>
    </xf>
    <xf numFmtId="0" fontId="64" fillId="0" borderId="0" xfId="24" applyFont="1" applyAlignment="1">
      <alignment horizontal="center"/>
    </xf>
    <xf numFmtId="4" fontId="65" fillId="0" borderId="0" xfId="30" applyNumberFormat="1" applyFont="1" applyAlignment="1">
      <alignment horizontal="center"/>
    </xf>
    <xf numFmtId="0" fontId="66" fillId="0" borderId="0" xfId="30" applyFont="1" applyAlignment="1">
      <alignment horizontal="left" vertical="top" wrapText="1"/>
    </xf>
    <xf numFmtId="0" fontId="49" fillId="0" borderId="0" xfId="30" applyFont="1" applyAlignment="1">
      <alignment horizontal="center" wrapText="1"/>
    </xf>
    <xf numFmtId="0" fontId="59" fillId="5" borderId="0" xfId="30" applyFont="1" applyFill="1" applyAlignment="1">
      <alignment horizontal="left" vertical="top" wrapText="1"/>
    </xf>
    <xf numFmtId="0" fontId="60" fillId="0" borderId="0" xfId="30" applyFont="1" applyAlignment="1">
      <alignment wrapText="1"/>
    </xf>
    <xf numFmtId="0" fontId="50" fillId="0" borderId="0" xfId="30" applyFont="1" applyAlignment="1">
      <alignment wrapText="1"/>
    </xf>
    <xf numFmtId="4" fontId="50" fillId="0" borderId="0" xfId="30" applyNumberFormat="1" applyFont="1" applyAlignment="1">
      <alignment horizontal="center"/>
    </xf>
    <xf numFmtId="4" fontId="49" fillId="0" borderId="11" xfId="30" applyNumberFormat="1" applyFont="1" applyBorder="1" applyAlignment="1">
      <alignment horizontal="center"/>
    </xf>
    <xf numFmtId="0" fontId="49" fillId="6" borderId="0" xfId="30" applyFont="1" applyFill="1"/>
    <xf numFmtId="0" fontId="50" fillId="6" borderId="0" xfId="30" applyFont="1" applyFill="1"/>
    <xf numFmtId="4" fontId="50" fillId="6" borderId="0" xfId="30" applyNumberFormat="1" applyFont="1" applyFill="1" applyAlignment="1">
      <alignment horizontal="center"/>
    </xf>
    <xf numFmtId="4" fontId="47" fillId="0" borderId="0" xfId="30" applyNumberFormat="1" applyFont="1" applyAlignment="1">
      <alignment horizontal="center"/>
    </xf>
    <xf numFmtId="4" fontId="1" fillId="0" borderId="0" xfId="30" applyNumberFormat="1" applyAlignment="1">
      <alignment horizontal="center"/>
    </xf>
    <xf numFmtId="0" fontId="1" fillId="0" borderId="0" xfId="30" applyAlignment="1">
      <alignment horizontal="center"/>
    </xf>
    <xf numFmtId="49" fontId="19" fillId="0" borderId="1" xfId="37" applyNumberFormat="1" applyFont="1" applyBorder="1" applyAlignment="1">
      <alignment horizontal="left" vertical="top"/>
    </xf>
    <xf numFmtId="0" fontId="20" fillId="0" borderId="7" xfId="37" applyFont="1" applyBorder="1" applyAlignment="1" applyProtection="1">
      <alignment vertical="center"/>
      <protection locked="0"/>
    </xf>
    <xf numFmtId="0" fontId="21" fillId="0" borderId="7" xfId="37" applyFont="1" applyBorder="1" applyAlignment="1" applyProtection="1">
      <alignment vertical="center"/>
      <protection locked="0"/>
    </xf>
    <xf numFmtId="4" fontId="21" fillId="0" borderId="7" xfId="37" applyNumberFormat="1" applyFont="1" applyBorder="1" applyAlignment="1" applyProtection="1">
      <alignment vertical="center"/>
      <protection locked="0"/>
    </xf>
    <xf numFmtId="165" fontId="22" fillId="0" borderId="2" xfId="37" applyNumberFormat="1" applyFont="1" applyBorder="1" applyAlignment="1">
      <alignment horizontal="right" vertical="center"/>
    </xf>
    <xf numFmtId="0" fontId="19" fillId="0" borderId="0" xfId="37" applyFont="1" applyAlignment="1">
      <alignment vertical="center"/>
    </xf>
    <xf numFmtId="49" fontId="19" fillId="0" borderId="3" xfId="37" applyNumberFormat="1" applyFont="1" applyBorder="1" applyAlignment="1">
      <alignment horizontal="left" vertical="top"/>
    </xf>
    <xf numFmtId="0" fontId="21" fillId="0" borderId="0" xfId="37" applyFont="1" applyAlignment="1" applyProtection="1">
      <alignment horizontal="left" vertical="top" wrapText="1"/>
      <protection locked="0"/>
    </xf>
    <xf numFmtId="0" fontId="21" fillId="0" borderId="0" xfId="37" applyFont="1" applyAlignment="1" applyProtection="1">
      <alignment vertical="center"/>
      <protection locked="0"/>
    </xf>
    <xf numFmtId="4" fontId="21" fillId="0" borderId="0" xfId="37" applyNumberFormat="1" applyFont="1" applyAlignment="1" applyProtection="1">
      <alignment vertical="center"/>
      <protection locked="0"/>
    </xf>
    <xf numFmtId="165" fontId="22" fillId="0" borderId="5" xfId="37" applyNumberFormat="1" applyFont="1" applyBorder="1" applyAlignment="1">
      <alignment horizontal="right" vertical="center"/>
    </xf>
    <xf numFmtId="49" fontId="19" fillId="0" borderId="4" xfId="37" applyNumberFormat="1" applyFont="1" applyBorder="1" applyAlignment="1">
      <alignment horizontal="left" vertical="top"/>
    </xf>
    <xf numFmtId="49" fontId="19" fillId="0" borderId="0" xfId="37" applyNumberFormat="1" applyFont="1" applyAlignment="1">
      <alignment horizontal="left" vertical="top"/>
    </xf>
    <xf numFmtId="0" fontId="19" fillId="0" borderId="0" xfId="37" applyFont="1" applyAlignment="1">
      <alignment horizontal="center" vertical="center"/>
    </xf>
    <xf numFmtId="4" fontId="19" fillId="0" borderId="0" xfId="37" applyNumberFormat="1" applyFont="1" applyAlignment="1">
      <alignment horizontal="center" vertical="center"/>
    </xf>
    <xf numFmtId="4" fontId="24" fillId="0" borderId="0" xfId="37" applyNumberFormat="1" applyFont="1" applyAlignment="1">
      <alignment horizontal="right" vertical="center"/>
    </xf>
    <xf numFmtId="49" fontId="19" fillId="0" borderId="13" xfId="37" applyNumberFormat="1" applyFont="1" applyBorder="1" applyAlignment="1">
      <alignment horizontal="center" vertical="center"/>
    </xf>
    <xf numFmtId="0" fontId="19" fillId="0" borderId="14" xfId="37" applyFont="1" applyBorder="1" applyAlignment="1">
      <alignment horizontal="center" vertical="center"/>
    </xf>
    <xf numFmtId="0" fontId="19" fillId="0" borderId="15" xfId="37" applyFont="1" applyBorder="1" applyAlignment="1">
      <alignment horizontal="center" vertical="center"/>
    </xf>
    <xf numFmtId="4" fontId="19" fillId="0" borderId="16" xfId="37" applyNumberFormat="1" applyFont="1" applyBorder="1" applyAlignment="1">
      <alignment horizontal="center" vertical="center"/>
    </xf>
    <xf numFmtId="49" fontId="19" fillId="0" borderId="0" xfId="37" applyNumberFormat="1" applyFont="1" applyAlignment="1">
      <alignment horizontal="center" vertical="center"/>
    </xf>
    <xf numFmtId="4" fontId="19" fillId="0" borderId="0" xfId="37" applyNumberFormat="1" applyFont="1" applyAlignment="1">
      <alignment horizontal="right" vertical="center"/>
    </xf>
    <xf numFmtId="0" fontId="25" fillId="0" borderId="0" xfId="37" applyFont="1" applyAlignment="1">
      <alignment vertical="center"/>
    </xf>
    <xf numFmtId="4" fontId="19" fillId="0" borderId="0" xfId="37" applyNumberFormat="1" applyFont="1" applyAlignment="1">
      <alignment horizontal="justify" vertical="top" wrapText="1"/>
    </xf>
    <xf numFmtId="4" fontId="19" fillId="0" borderId="0" xfId="37" applyNumberFormat="1" applyFont="1" applyAlignment="1">
      <alignment horizontal="center"/>
    </xf>
    <xf numFmtId="0" fontId="26" fillId="0" borderId="0" xfId="37" applyFont="1" applyAlignment="1">
      <alignment vertical="center"/>
    </xf>
    <xf numFmtId="4" fontId="19" fillId="0" borderId="0" xfId="37" applyNumberFormat="1" applyFont="1" applyAlignment="1">
      <alignment vertical="center"/>
    </xf>
    <xf numFmtId="4" fontId="67" fillId="5" borderId="8" xfId="37" applyNumberFormat="1" applyFont="1" applyFill="1" applyBorder="1" applyAlignment="1">
      <alignment horizontal="center" vertical="center"/>
    </xf>
    <xf numFmtId="4" fontId="23" fillId="5" borderId="9" xfId="37" applyNumberFormat="1" applyFont="1" applyFill="1" applyBorder="1" applyAlignment="1">
      <alignment horizontal="right" vertical="center"/>
    </xf>
    <xf numFmtId="49" fontId="30" fillId="0" borderId="0" xfId="37" applyNumberFormat="1" applyFont="1" applyAlignment="1">
      <alignment horizontal="left" vertical="center"/>
    </xf>
    <xf numFmtId="4" fontId="23" fillId="0" borderId="0" xfId="37" applyNumberFormat="1" applyFont="1" applyAlignment="1">
      <alignment horizontal="right" vertical="center"/>
    </xf>
    <xf numFmtId="4" fontId="19" fillId="0" borderId="0" xfId="37" applyNumberFormat="1" applyFont="1" applyAlignment="1">
      <alignment horizontal="left" vertical="top" wrapText="1"/>
    </xf>
    <xf numFmtId="4" fontId="19" fillId="0" borderId="0" xfId="37" applyNumberFormat="1" applyFont="1" applyAlignment="1">
      <alignment horizontal="right"/>
    </xf>
    <xf numFmtId="0" fontId="19" fillId="0" borderId="0" xfId="37" applyFont="1" applyAlignment="1">
      <alignment horizontal="left" vertical="top"/>
    </xf>
    <xf numFmtId="0" fontId="19" fillId="0" borderId="0" xfId="37" applyFont="1" applyAlignment="1">
      <alignment horizontal="justify" vertical="center"/>
    </xf>
    <xf numFmtId="0" fontId="19" fillId="0" borderId="0" xfId="37" applyFont="1" applyAlignment="1">
      <alignment horizontal="justify" vertical="top" wrapText="1"/>
    </xf>
    <xf numFmtId="0" fontId="69" fillId="0" borderId="0" xfId="37" applyFont="1" applyAlignment="1">
      <alignment vertical="center"/>
    </xf>
    <xf numFmtId="0" fontId="70" fillId="0" borderId="0" xfId="37" applyFont="1" applyAlignment="1">
      <alignment vertical="center"/>
    </xf>
    <xf numFmtId="49" fontId="19" fillId="0" borderId="0" xfId="37" applyNumberFormat="1" applyFont="1" applyAlignment="1">
      <alignment horizontal="left" vertical="justify"/>
    </xf>
    <xf numFmtId="49" fontId="19" fillId="0" borderId="0" xfId="37" applyNumberFormat="1" applyFont="1" applyAlignment="1">
      <alignment horizontal="center" vertical="top" wrapText="1"/>
    </xf>
    <xf numFmtId="0" fontId="19" fillId="0" borderId="0" xfId="37" applyFont="1" applyAlignment="1">
      <alignment horizontal="right"/>
    </xf>
    <xf numFmtId="0" fontId="4" fillId="0" borderId="0" xfId="37" applyFont="1" applyAlignment="1"/>
    <xf numFmtId="4" fontId="32" fillId="0" borderId="0" xfId="37" applyNumberFormat="1" applyFont="1" applyAlignment="1">
      <alignment horizontal="right" vertical="center"/>
    </xf>
    <xf numFmtId="49" fontId="19" fillId="0" borderId="0" xfId="7" applyNumberFormat="1" applyFont="1" applyAlignment="1">
      <alignment horizontal="left" vertical="top"/>
    </xf>
    <xf numFmtId="0" fontId="19" fillId="0" borderId="0" xfId="7" applyFont="1" applyAlignment="1">
      <alignment horizontal="left" vertical="top"/>
    </xf>
    <xf numFmtId="0" fontId="19" fillId="0" borderId="0" xfId="37" applyFont="1" applyAlignment="1">
      <alignment horizontal="left" vertical="center"/>
    </xf>
    <xf numFmtId="0" fontId="72" fillId="0" borderId="0" xfId="37" applyFont="1" applyAlignment="1"/>
    <xf numFmtId="0" fontId="19" fillId="0" borderId="0" xfId="37" applyFont="1" applyAlignment="1">
      <alignment horizontal="left" vertical="center" wrapText="1"/>
    </xf>
    <xf numFmtId="0" fontId="59" fillId="0" borderId="0" xfId="37" applyFont="1" applyAlignment="1">
      <alignment horizontal="left" vertical="center"/>
    </xf>
    <xf numFmtId="4" fontId="73" fillId="0" borderId="0" xfId="37" applyNumberFormat="1" applyFont="1" applyAlignment="1">
      <alignment horizontal="right" vertical="center"/>
    </xf>
    <xf numFmtId="49" fontId="19" fillId="6" borderId="0" xfId="37" applyNumberFormat="1" applyFont="1" applyFill="1" applyAlignment="1">
      <alignment horizontal="left" vertical="top"/>
    </xf>
    <xf numFmtId="0" fontId="19" fillId="6" borderId="0" xfId="37" applyFont="1" applyFill="1" applyAlignment="1">
      <alignment horizontal="left" vertical="center"/>
    </xf>
    <xf numFmtId="0" fontId="19" fillId="6" borderId="7" xfId="37" applyFont="1" applyFill="1" applyBorder="1" applyAlignment="1">
      <alignment horizontal="center" vertical="center"/>
    </xf>
    <xf numFmtId="4" fontId="59" fillId="6" borderId="7" xfId="37" applyNumberFormat="1" applyFont="1" applyFill="1" applyBorder="1" applyAlignment="1">
      <alignment horizontal="center" vertical="center"/>
    </xf>
    <xf numFmtId="4" fontId="24" fillId="6" borderId="7" xfId="37" applyNumberFormat="1" applyFont="1" applyFill="1" applyBorder="1" applyAlignment="1">
      <alignment horizontal="right" vertical="center"/>
    </xf>
    <xf numFmtId="49" fontId="57" fillId="0" borderId="1" xfId="7" applyNumberFormat="1" applyFont="1" applyBorder="1" applyAlignment="1">
      <alignment horizontal="center" vertical="top"/>
    </xf>
    <xf numFmtId="0" fontId="57" fillId="0" borderId="7" xfId="7" applyFont="1" applyBorder="1" applyAlignment="1">
      <alignment horizontal="justify" vertical="top"/>
    </xf>
    <xf numFmtId="0" fontId="57" fillId="0" borderId="7" xfId="7" applyFont="1" applyBorder="1" applyAlignment="1">
      <alignment horizontal="center"/>
    </xf>
    <xf numFmtId="1" fontId="57" fillId="0" borderId="7" xfId="7" applyNumberFormat="1" applyFont="1" applyBorder="1" applyAlignment="1">
      <alignment horizontal="center"/>
    </xf>
    <xf numFmtId="165" fontId="57" fillId="0" borderId="2" xfId="7" applyNumberFormat="1" applyFont="1" applyBorder="1" applyAlignment="1">
      <alignment horizontal="center" vertical="center"/>
    </xf>
    <xf numFmtId="49" fontId="57" fillId="0" borderId="3" xfId="7" applyNumberFormat="1" applyFont="1" applyBorder="1" applyAlignment="1">
      <alignment horizontal="center" vertical="top"/>
    </xf>
    <xf numFmtId="2" fontId="57" fillId="0" borderId="5" xfId="31" applyNumberFormat="1" applyFont="1" applyBorder="1" applyAlignment="1">
      <alignment horizontal="right" vertical="center" wrapText="1"/>
    </xf>
    <xf numFmtId="0" fontId="57" fillId="0" borderId="11" xfId="7" applyFont="1" applyBorder="1" applyAlignment="1">
      <alignment horizontal="center"/>
    </xf>
    <xf numFmtId="1" fontId="57" fillId="0" borderId="11" xfId="7" applyNumberFormat="1" applyFont="1" applyBorder="1" applyAlignment="1">
      <alignment horizontal="center"/>
    </xf>
    <xf numFmtId="2" fontId="57" fillId="0" borderId="6" xfId="31" applyNumberFormat="1" applyFont="1" applyBorder="1" applyAlignment="1">
      <alignment horizontal="right" vertical="center" wrapText="1"/>
    </xf>
    <xf numFmtId="0" fontId="57" fillId="0" borderId="0" xfId="38" applyFont="1" applyAlignment="1">
      <alignment vertical="top"/>
    </xf>
    <xf numFmtId="49" fontId="57" fillId="0" borderId="0" xfId="7" applyNumberFormat="1" applyFont="1" applyAlignment="1">
      <alignment horizontal="left" vertical="top" wrapText="1"/>
    </xf>
    <xf numFmtId="0" fontId="57" fillId="0" borderId="0" xfId="7" applyFont="1" applyAlignment="1">
      <alignment horizontal="center"/>
    </xf>
    <xf numFmtId="1" fontId="57" fillId="0" borderId="0" xfId="7" applyNumberFormat="1" applyFont="1" applyAlignment="1">
      <alignment horizontal="center"/>
    </xf>
    <xf numFmtId="4" fontId="57" fillId="0" borderId="0" xfId="7" applyNumberFormat="1" applyFont="1" applyAlignment="1">
      <alignment horizontal="left" vertical="center"/>
    </xf>
    <xf numFmtId="4" fontId="74" fillId="0" borderId="0" xfId="7" applyNumberFormat="1" applyFont="1" applyAlignment="1">
      <alignment horizontal="left" vertical="center"/>
    </xf>
    <xf numFmtId="4" fontId="57" fillId="0" borderId="16" xfId="30" applyNumberFormat="1" applyFont="1" applyBorder="1" applyAlignment="1">
      <alignment horizontal="center" vertical="center"/>
    </xf>
    <xf numFmtId="0" fontId="57" fillId="0" borderId="0" xfId="7" applyFont="1" applyAlignment="1">
      <alignment horizontal="left" vertical="top" wrapText="1"/>
    </xf>
    <xf numFmtId="0" fontId="59" fillId="0" borderId="17" xfId="30" applyFont="1" applyBorder="1" applyAlignment="1">
      <alignment horizontal="left" vertical="top" wrapText="1"/>
    </xf>
    <xf numFmtId="4" fontId="57" fillId="0" borderId="0" xfId="39" applyNumberFormat="1" applyFont="1" applyAlignment="1">
      <alignment horizontal="left" vertical="center"/>
    </xf>
    <xf numFmtId="0" fontId="59" fillId="4" borderId="0" xfId="7" applyFont="1" applyFill="1" applyAlignment="1">
      <alignment horizontal="center"/>
    </xf>
    <xf numFmtId="0" fontId="59" fillId="4" borderId="0" xfId="7" applyFont="1" applyFill="1" applyAlignment="1">
      <alignment horizontal="left" vertical="center"/>
    </xf>
    <xf numFmtId="0" fontId="57" fillId="4" borderId="0" xfId="7" applyFont="1" applyFill="1" applyAlignment="1">
      <alignment horizontal="left" vertical="center"/>
    </xf>
    <xf numFmtId="0" fontId="75" fillId="0" borderId="0" xfId="7" applyFont="1" applyAlignment="1">
      <alignment horizontal="left" vertical="center"/>
    </xf>
    <xf numFmtId="0" fontId="76" fillId="0" borderId="0" xfId="7" applyFont="1" applyAlignment="1">
      <alignment horizontal="left" vertical="center"/>
    </xf>
    <xf numFmtId="0" fontId="57" fillId="0" borderId="0" xfId="30" applyFont="1" applyAlignment="1">
      <alignment horizontal="left" vertical="top"/>
    </xf>
    <xf numFmtId="4" fontId="57" fillId="0" borderId="0" xfId="30" applyNumberFormat="1" applyFont="1" applyAlignment="1" applyProtection="1">
      <alignment horizontal="center" vertical="center" wrapText="1"/>
      <protection hidden="1"/>
    </xf>
    <xf numFmtId="0" fontId="57" fillId="0" borderId="0" xfId="40" applyFont="1" applyAlignment="1">
      <alignment horizontal="justify" vertical="top"/>
    </xf>
    <xf numFmtId="0" fontId="57" fillId="0" borderId="0" xfId="7" applyFont="1" applyAlignment="1">
      <alignment horizontal="center" vertical="center"/>
    </xf>
    <xf numFmtId="1" fontId="57" fillId="0" borderId="0" xfId="7" applyNumberFormat="1" applyFont="1" applyAlignment="1">
      <alignment horizontal="center" vertical="center"/>
    </xf>
    <xf numFmtId="0" fontId="57" fillId="0" borderId="0" xfId="30" applyFont="1" applyAlignment="1">
      <alignment horizontal="right" vertical="top"/>
    </xf>
    <xf numFmtId="0" fontId="57" fillId="0" borderId="0" xfId="31" applyFont="1" applyAlignment="1">
      <alignment horizontal="justify" vertical="center"/>
    </xf>
    <xf numFmtId="0" fontId="57" fillId="0" borderId="0" xfId="30" applyFont="1" applyAlignment="1">
      <alignment horizontal="center" vertical="center"/>
    </xf>
    <xf numFmtId="1" fontId="57" fillId="0" borderId="0" xfId="30" applyNumberFormat="1" applyFont="1" applyAlignment="1">
      <alignment horizontal="center" vertical="center"/>
    </xf>
    <xf numFmtId="0" fontId="57" fillId="0" borderId="0" xfId="41" applyFont="1" applyAlignment="1">
      <alignment horizontal="left" vertical="top" wrapText="1"/>
    </xf>
    <xf numFmtId="4" fontId="59" fillId="0" borderId="0" xfId="38" applyNumberFormat="1" applyFont="1" applyAlignment="1">
      <alignment horizontal="left" vertical="center"/>
    </xf>
    <xf numFmtId="4" fontId="57" fillId="0" borderId="0" xfId="38" applyNumberFormat="1" applyFont="1" applyAlignment="1">
      <alignment horizontal="left" vertical="center"/>
    </xf>
    <xf numFmtId="2" fontId="59" fillId="0" borderId="0" xfId="38" applyNumberFormat="1" applyFont="1" applyAlignment="1">
      <alignment horizontal="left" vertical="center"/>
    </xf>
    <xf numFmtId="2" fontId="75" fillId="0" borderId="0" xfId="7" applyNumberFormat="1" applyFont="1" applyAlignment="1">
      <alignment horizontal="left" vertical="center"/>
    </xf>
    <xf numFmtId="4" fontId="76" fillId="0" borderId="0" xfId="7" applyNumberFormat="1" applyFont="1" applyAlignment="1">
      <alignment horizontal="left" vertical="center"/>
    </xf>
    <xf numFmtId="0" fontId="57" fillId="0" borderId="0" xfId="42" applyFont="1" applyAlignment="1" applyProtection="1">
      <alignment horizontal="left" vertical="top" wrapText="1"/>
      <protection locked="0"/>
    </xf>
    <xf numFmtId="0" fontId="57" fillId="0" borderId="0" xfId="39" applyFont="1" applyAlignment="1">
      <alignment horizontal="center"/>
    </xf>
    <xf numFmtId="0" fontId="57" fillId="0" borderId="0" xfId="43" applyFont="1" applyAlignment="1">
      <alignment horizontal="center"/>
    </xf>
    <xf numFmtId="1" fontId="57" fillId="0" borderId="0" xfId="39" applyNumberFormat="1" applyFont="1" applyAlignment="1">
      <alignment horizontal="center"/>
    </xf>
    <xf numFmtId="2" fontId="57" fillId="0" borderId="0" xfId="45" applyNumberFormat="1" applyFont="1" applyAlignment="1">
      <alignment horizontal="left"/>
    </xf>
    <xf numFmtId="0" fontId="57" fillId="0" borderId="0" xfId="46" applyFont="1" applyAlignment="1">
      <alignment horizontal="justify" vertical="top" wrapText="1"/>
    </xf>
    <xf numFmtId="0" fontId="57" fillId="0" borderId="0" xfId="38" quotePrefix="1" applyFont="1" applyAlignment="1">
      <alignment vertical="top"/>
    </xf>
    <xf numFmtId="0" fontId="57" fillId="0" borderId="0" xfId="47" applyFont="1" applyAlignment="1">
      <alignment horizontal="justify" vertical="top"/>
    </xf>
    <xf numFmtId="0" fontId="57" fillId="0" borderId="0" xfId="47" applyFont="1"/>
    <xf numFmtId="0" fontId="57" fillId="0" borderId="0" xfId="47" applyFont="1" applyAlignment="1">
      <alignment horizontal="center"/>
    </xf>
    <xf numFmtId="4" fontId="57" fillId="0" borderId="0" xfId="30" applyNumberFormat="1" applyFont="1" applyAlignment="1">
      <alignment horizontal="left"/>
    </xf>
    <xf numFmtId="171" fontId="57" fillId="0" borderId="0" xfId="30" applyNumberFormat="1" applyFont="1" applyAlignment="1">
      <alignment horizontal="left"/>
    </xf>
    <xf numFmtId="0" fontId="61" fillId="0" borderId="0" xfId="47" applyFont="1" applyAlignment="1">
      <alignment horizontal="justify" vertical="top"/>
    </xf>
    <xf numFmtId="0" fontId="57" fillId="0" borderId="0" xfId="47" applyFont="1" applyAlignment="1">
      <alignment horizontal="right"/>
    </xf>
    <xf numFmtId="0" fontId="59" fillId="0" borderId="0" xfId="48" quotePrefix="1" applyFont="1" applyAlignment="1">
      <alignment horizontal="left" vertical="top" wrapText="1"/>
    </xf>
    <xf numFmtId="0" fontId="57" fillId="0" borderId="0" xfId="48" applyFont="1" applyAlignment="1">
      <alignment horizontal="center"/>
    </xf>
    <xf numFmtId="1" fontId="57" fillId="0" borderId="0" xfId="48" applyNumberFormat="1" applyFont="1" applyAlignment="1">
      <alignment horizontal="center"/>
    </xf>
    <xf numFmtId="0" fontId="57" fillId="0" borderId="0" xfId="38" applyFont="1" applyAlignment="1">
      <alignment horizontal="left" vertical="center"/>
    </xf>
    <xf numFmtId="0" fontId="59" fillId="0" borderId="0" xfId="30" applyFont="1" applyAlignment="1">
      <alignment horizontal="left" vertical="top"/>
    </xf>
    <xf numFmtId="0" fontId="57" fillId="0" borderId="0" xfId="49" applyFont="1" applyAlignment="1">
      <alignment vertical="top" wrapText="1"/>
    </xf>
    <xf numFmtId="49" fontId="57" fillId="0" borderId="0" xfId="50" applyNumberFormat="1" applyFont="1" applyAlignment="1">
      <alignment horizontal="left" vertical="top" wrapText="1"/>
    </xf>
    <xf numFmtId="0" fontId="57" fillId="0" borderId="0" xfId="39" applyFont="1" applyAlignment="1">
      <alignment horizontal="left" vertical="top" wrapText="1"/>
    </xf>
    <xf numFmtId="0" fontId="57" fillId="0" borderId="0" xfId="43" applyFont="1" applyAlignment="1">
      <alignment horizontal="left" vertical="top" wrapText="1"/>
    </xf>
    <xf numFmtId="4" fontId="74" fillId="0" borderId="0" xfId="31" applyNumberFormat="1" applyFont="1" applyAlignment="1">
      <alignment horizontal="left" vertical="center"/>
    </xf>
    <xf numFmtId="0" fontId="57" fillId="0" borderId="0" xfId="7" applyFont="1" applyAlignment="1">
      <alignment horizontal="justify" vertical="top"/>
    </xf>
    <xf numFmtId="4" fontId="67" fillId="5" borderId="8" xfId="30" applyNumberFormat="1" applyFont="1" applyFill="1" applyBorder="1" applyAlignment="1">
      <alignment horizontal="center" vertical="center"/>
    </xf>
    <xf numFmtId="4" fontId="81" fillId="5" borderId="9" xfId="7" applyNumberFormat="1" applyFont="1" applyFill="1" applyBorder="1" applyAlignment="1">
      <alignment horizontal="center" vertical="center"/>
    </xf>
    <xf numFmtId="49" fontId="61" fillId="0" borderId="0" xfId="7" applyNumberFormat="1" applyFont="1" applyAlignment="1">
      <alignment horizontal="center" vertical="top"/>
    </xf>
    <xf numFmtId="0" fontId="61" fillId="0" borderId="0" xfId="7" applyFont="1" applyAlignment="1">
      <alignment horizontal="justify" vertical="center"/>
    </xf>
    <xf numFmtId="0" fontId="61" fillId="0" borderId="0" xfId="7" applyFont="1" applyAlignment="1">
      <alignment horizontal="center" vertical="center"/>
    </xf>
    <xf numFmtId="1" fontId="61" fillId="0" borderId="0" xfId="7" applyNumberFormat="1" applyFont="1" applyAlignment="1">
      <alignment horizontal="center" vertical="center"/>
    </xf>
    <xf numFmtId="4" fontId="57" fillId="0" borderId="0" xfId="7" applyNumberFormat="1" applyFont="1" applyAlignment="1">
      <alignment vertical="center"/>
    </xf>
    <xf numFmtId="0" fontId="59" fillId="0" borderId="0" xfId="7" applyFont="1" applyAlignment="1">
      <alignment horizontal="justify" vertical="center"/>
    </xf>
    <xf numFmtId="4" fontId="73" fillId="0" borderId="11" xfId="7" applyNumberFormat="1" applyFont="1" applyBorder="1" applyAlignment="1">
      <alignment horizontal="center" vertical="center"/>
    </xf>
    <xf numFmtId="49" fontId="61" fillId="6" borderId="0" xfId="7" applyNumberFormat="1" applyFont="1" applyFill="1" applyAlignment="1">
      <alignment horizontal="center" vertical="top"/>
    </xf>
    <xf numFmtId="0" fontId="61" fillId="6" borderId="0" xfId="7" applyFont="1" applyFill="1" applyAlignment="1">
      <alignment horizontal="justify" vertical="center"/>
    </xf>
    <xf numFmtId="0" fontId="61" fillId="6" borderId="0" xfId="7" applyFont="1" applyFill="1" applyAlignment="1">
      <alignment horizontal="center" vertical="center"/>
    </xf>
    <xf numFmtId="4" fontId="81" fillId="6" borderId="11" xfId="7" applyNumberFormat="1" applyFont="1" applyFill="1" applyBorder="1" applyAlignment="1">
      <alignment horizontal="center" vertical="center"/>
    </xf>
    <xf numFmtId="0" fontId="83" fillId="0" borderId="0" xfId="30" applyFont="1"/>
    <xf numFmtId="4" fontId="59" fillId="0" borderId="7" xfId="37" applyNumberFormat="1" applyFont="1" applyBorder="1" applyAlignment="1">
      <alignment horizontal="center" vertical="center"/>
    </xf>
    <xf numFmtId="4" fontId="59" fillId="0" borderId="0" xfId="37" applyNumberFormat="1" applyFont="1" applyAlignment="1">
      <alignment horizontal="center" vertical="center"/>
    </xf>
    <xf numFmtId="0" fontId="84" fillId="0" borderId="0" xfId="37" applyFont="1" applyAlignment="1" applyProtection="1">
      <alignment horizontal="left" vertical="top" wrapText="1"/>
      <protection locked="0"/>
    </xf>
    <xf numFmtId="4" fontId="59" fillId="0" borderId="16" xfId="37" applyNumberFormat="1" applyFont="1" applyBorder="1" applyAlignment="1">
      <alignment horizontal="center" vertical="center"/>
    </xf>
    <xf numFmtId="0" fontId="85" fillId="0" borderId="0" xfId="37" applyFont="1" applyAlignment="1">
      <alignment vertical="center"/>
    </xf>
    <xf numFmtId="164" fontId="59" fillId="0" borderId="0" xfId="1" applyFont="1" applyFill="1" applyBorder="1" applyAlignment="1">
      <alignment horizontal="center"/>
    </xf>
    <xf numFmtId="4" fontId="59" fillId="0" borderId="0" xfId="37" applyNumberFormat="1" applyFont="1" applyAlignment="1">
      <alignment vertical="center"/>
    </xf>
    <xf numFmtId="4" fontId="59" fillId="0" borderId="0" xfId="37" applyNumberFormat="1" applyFont="1" applyAlignment="1">
      <alignment horizontal="right"/>
    </xf>
    <xf numFmtId="0" fontId="59" fillId="0" borderId="0" xfId="37" applyFont="1" applyAlignment="1">
      <alignment vertical="center"/>
    </xf>
    <xf numFmtId="166" fontId="50" fillId="0" borderId="11" xfId="37" applyNumberFormat="1" applyFont="1" applyBorder="1" applyAlignment="1">
      <alignment horizontal="center"/>
    </xf>
    <xf numFmtId="4" fontId="51" fillId="0" borderId="0" xfId="30" applyNumberFormat="1" applyFont="1" applyAlignment="1">
      <alignment horizontal="center"/>
    </xf>
    <xf numFmtId="4" fontId="59" fillId="0" borderId="16" xfId="30" applyNumberFormat="1" applyFont="1" applyBorder="1" applyAlignment="1">
      <alignment horizontal="center" vertical="center"/>
    </xf>
    <xf numFmtId="4" fontId="50" fillId="4" borderId="0" xfId="30" applyNumberFormat="1" applyFont="1" applyFill="1" applyAlignment="1">
      <alignment horizontal="center"/>
    </xf>
    <xf numFmtId="4" fontId="59" fillId="0" borderId="0" xfId="30" applyNumberFormat="1" applyFont="1" applyAlignment="1">
      <alignment horizontal="center" wrapText="1"/>
    </xf>
    <xf numFmtId="4" fontId="50" fillId="4" borderId="0" xfId="30" applyNumberFormat="1" applyFont="1" applyFill="1" applyAlignment="1">
      <alignment horizontal="center" wrapText="1"/>
    </xf>
    <xf numFmtId="4" fontId="59" fillId="0" borderId="0" xfId="30" applyNumberFormat="1" applyFont="1" applyAlignment="1">
      <alignment horizontal="center"/>
    </xf>
    <xf numFmtId="4" fontId="66" fillId="0" borderId="0" xfId="30" applyNumberFormat="1" applyFont="1" applyAlignment="1">
      <alignment horizontal="center" wrapText="1"/>
    </xf>
    <xf numFmtId="4" fontId="86" fillId="0" borderId="0" xfId="30" applyNumberFormat="1" applyFont="1" applyAlignment="1">
      <alignment horizontal="center"/>
    </xf>
    <xf numFmtId="166" fontId="50" fillId="0" borderId="11" xfId="30" applyNumberFormat="1" applyFont="1" applyBorder="1" applyAlignment="1">
      <alignment horizontal="center"/>
    </xf>
    <xf numFmtId="4" fontId="87" fillId="0" borderId="0" xfId="30" applyNumberFormat="1" applyFont="1" applyAlignment="1">
      <alignment horizontal="center"/>
    </xf>
    <xf numFmtId="4" fontId="46" fillId="0" borderId="0" xfId="30" applyNumberFormat="1" applyFont="1" applyAlignment="1">
      <alignment horizontal="center"/>
    </xf>
    <xf numFmtId="4" fontId="59" fillId="0" borderId="7" xfId="7" applyNumberFormat="1" applyFont="1" applyBorder="1" applyAlignment="1">
      <alignment horizontal="center" vertical="center"/>
    </xf>
    <xf numFmtId="4" fontId="59" fillId="0" borderId="11" xfId="7" applyNumberFormat="1" applyFont="1" applyBorder="1" applyAlignment="1">
      <alignment horizontal="center" vertical="center"/>
    </xf>
    <xf numFmtId="4" fontId="59" fillId="0" borderId="0" xfId="7" applyNumberFormat="1" applyFont="1" applyAlignment="1">
      <alignment horizontal="left" vertical="center"/>
    </xf>
    <xf numFmtId="4" fontId="59" fillId="0" borderId="0" xfId="39" applyNumberFormat="1" applyFont="1" applyAlignment="1">
      <alignment horizontal="left" vertical="center"/>
    </xf>
    <xf numFmtId="4" fontId="59" fillId="0" borderId="0" xfId="30" applyNumberFormat="1" applyFont="1" applyAlignment="1" applyProtection="1">
      <alignment horizontal="center" vertical="center" wrapText="1"/>
      <protection locked="0"/>
    </xf>
    <xf numFmtId="2" fontId="59" fillId="0" borderId="0" xfId="7" applyNumberFormat="1" applyFont="1" applyAlignment="1">
      <alignment horizontal="left" vertical="center"/>
    </xf>
    <xf numFmtId="4" fontId="59" fillId="0" borderId="0" xfId="44" applyNumberFormat="1" applyFont="1" applyAlignment="1" applyProtection="1">
      <alignment horizontal="left" wrapText="1"/>
      <protection locked="0"/>
    </xf>
    <xf numFmtId="4" fontId="59" fillId="0" borderId="0" xfId="30" applyNumberFormat="1" applyFont="1" applyAlignment="1">
      <alignment horizontal="left"/>
    </xf>
    <xf numFmtId="4" fontId="59" fillId="0" borderId="0" xfId="48" applyNumberFormat="1" applyFont="1" applyAlignment="1" applyProtection="1">
      <alignment horizontal="left"/>
      <protection locked="0"/>
    </xf>
    <xf numFmtId="4" fontId="59" fillId="0" borderId="0" xfId="7" applyNumberFormat="1" applyFont="1" applyAlignment="1">
      <alignment horizontal="left" vertical="center" wrapText="1"/>
    </xf>
    <xf numFmtId="4" fontId="81" fillId="0" borderId="0" xfId="7" applyNumberFormat="1" applyFont="1" applyAlignment="1">
      <alignment horizontal="center" vertical="center"/>
    </xf>
    <xf numFmtId="0" fontId="46" fillId="0" borderId="0" xfId="30" applyFont="1"/>
    <xf numFmtId="4" fontId="59" fillId="0" borderId="7" xfId="0" applyNumberFormat="1" applyFont="1" applyBorder="1" applyAlignment="1">
      <alignment horizontal="center" vertical="center"/>
    </xf>
    <xf numFmtId="4" fontId="59" fillId="0" borderId="0" xfId="0" applyNumberFormat="1" applyFont="1" applyAlignment="1">
      <alignment horizontal="center" vertical="center"/>
    </xf>
    <xf numFmtId="4" fontId="59" fillId="0" borderId="16" xfId="0" applyNumberFormat="1" applyFont="1" applyBorder="1" applyAlignment="1">
      <alignment horizontal="center" vertical="center"/>
    </xf>
    <xf numFmtId="0" fontId="85" fillId="0" borderId="0" xfId="0" applyFont="1" applyAlignment="1">
      <alignment vertical="center"/>
    </xf>
    <xf numFmtId="4" fontId="59" fillId="0" borderId="0" xfId="0" applyNumberFormat="1" applyFont="1" applyAlignment="1">
      <alignment horizontal="right" vertical="center"/>
    </xf>
    <xf numFmtId="49" fontId="59" fillId="0" borderId="0" xfId="0" applyNumberFormat="1" applyFont="1" applyAlignment="1">
      <alignment horizontal="center" vertical="center"/>
    </xf>
    <xf numFmtId="4" fontId="59" fillId="0" borderId="0" xfId="0" applyNumberFormat="1" applyFont="1" applyAlignment="1">
      <alignment vertical="center"/>
    </xf>
    <xf numFmtId="4" fontId="59" fillId="3" borderId="7" xfId="0" applyNumberFormat="1" applyFont="1" applyFill="1" applyBorder="1" applyAlignment="1">
      <alignment vertical="center"/>
    </xf>
    <xf numFmtId="4" fontId="75" fillId="0" borderId="0" xfId="0" applyNumberFormat="1" applyFont="1" applyAlignment="1">
      <alignment horizontal="center" vertical="center"/>
    </xf>
    <xf numFmtId="4" fontId="59" fillId="0" borderId="0" xfId="4" applyNumberFormat="1" applyFont="1" applyAlignment="1">
      <alignment horizontal="center" vertical="center"/>
    </xf>
    <xf numFmtId="4" fontId="59" fillId="0" borderId="0" xfId="0" applyNumberFormat="1" applyFont="1" applyAlignment="1">
      <alignment horizontal="center"/>
    </xf>
    <xf numFmtId="169" fontId="59" fillId="0" borderId="0" xfId="0" applyNumberFormat="1" applyFont="1" applyAlignment="1">
      <alignment horizontal="center" vertical="center"/>
    </xf>
    <xf numFmtId="167" fontId="59" fillId="0" borderId="0" xfId="0" applyNumberFormat="1" applyFont="1" applyAlignment="1">
      <alignment horizontal="center"/>
    </xf>
    <xf numFmtId="169" fontId="59" fillId="0" borderId="0" xfId="0" applyNumberFormat="1" applyFont="1" applyAlignment="1"/>
    <xf numFmtId="169" fontId="59" fillId="0" borderId="0" xfId="0" applyNumberFormat="1" applyFont="1" applyAlignment="1">
      <alignment vertical="center"/>
    </xf>
    <xf numFmtId="4" fontId="59" fillId="0" borderId="0" xfId="0" applyNumberFormat="1" applyFont="1" applyAlignment="1">
      <alignment horizontal="right"/>
    </xf>
    <xf numFmtId="4" fontId="81" fillId="0" borderId="0" xfId="0" applyNumberFormat="1" applyFont="1" applyAlignment="1">
      <alignment horizontal="right" vertical="center"/>
    </xf>
    <xf numFmtId="4" fontId="66" fillId="0" borderId="0" xfId="0" applyNumberFormat="1" applyFont="1" applyAlignment="1">
      <alignment vertical="center"/>
    </xf>
    <xf numFmtId="4" fontId="66" fillId="0" borderId="0" xfId="0" applyNumberFormat="1" applyFont="1" applyAlignment="1">
      <alignment horizontal="center" vertical="center"/>
    </xf>
    <xf numFmtId="4" fontId="88" fillId="0" borderId="0" xfId="0" applyNumberFormat="1" applyFont="1" applyAlignment="1">
      <alignment horizontal="center" vertical="center" wrapText="1"/>
    </xf>
    <xf numFmtId="4" fontId="59" fillId="0" borderId="0" xfId="0" applyNumberFormat="1" applyFont="1" applyAlignment="1">
      <alignment horizontal="center" vertical="center" wrapText="1"/>
    </xf>
    <xf numFmtId="0" fontId="81" fillId="0" borderId="0" xfId="0" applyFont="1" applyAlignment="1">
      <alignment horizontal="center" vertical="center" wrapText="1"/>
    </xf>
    <xf numFmtId="4" fontId="59" fillId="0" borderId="0" xfId="0" applyNumberFormat="1" applyFont="1" applyAlignment="1">
      <alignment horizontal="center" vertical="top" wrapText="1"/>
    </xf>
    <xf numFmtId="168" fontId="59" fillId="0" borderId="0" xfId="1" applyNumberFormat="1" applyFont="1" applyFill="1" applyBorder="1" applyAlignment="1">
      <alignment horizontal="center"/>
    </xf>
    <xf numFmtId="4" fontId="59" fillId="0" borderId="0" xfId="0" applyNumberFormat="1" applyFont="1" applyAlignment="1">
      <alignment horizontal="right" vertical="center" wrapText="1"/>
    </xf>
    <xf numFmtId="4" fontId="51" fillId="0" borderId="0" xfId="0" applyNumberFormat="1" applyFont="1" applyAlignment="1">
      <alignment horizontal="center"/>
    </xf>
    <xf numFmtId="166" fontId="89" fillId="0" borderId="11" xfId="0" applyNumberFormat="1" applyFont="1" applyBorder="1" applyAlignment="1">
      <alignment horizontal="center"/>
    </xf>
    <xf numFmtId="0" fontId="51" fillId="6" borderId="0" xfId="0" applyFont="1" applyFill="1" applyAlignment="1"/>
    <xf numFmtId="4" fontId="59" fillId="2" borderId="0" xfId="0" applyNumberFormat="1" applyFont="1" applyFill="1" applyAlignment="1">
      <alignment horizontal="center" vertical="center"/>
    </xf>
    <xf numFmtId="4" fontId="30" fillId="5" borderId="11" xfId="20" applyNumberFormat="1" applyFont="1" applyFill="1" applyBorder="1" applyAlignment="1">
      <alignment horizontal="right" vertical="center"/>
    </xf>
    <xf numFmtId="0" fontId="21" fillId="0" borderId="0" xfId="0" applyFont="1" applyAlignment="1" applyProtection="1">
      <alignment horizontal="left" vertical="top" wrapText="1"/>
      <protection locked="0"/>
    </xf>
    <xf numFmtId="0" fontId="21" fillId="0" borderId="5"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5" fillId="0" borderId="0" xfId="20" applyFont="1" applyAlignment="1">
      <alignment horizontal="center" vertical="center"/>
    </xf>
    <xf numFmtId="4" fontId="8" fillId="0" borderId="0" xfId="20" applyNumberFormat="1" applyFont="1" applyAlignment="1">
      <alignment horizontal="center" vertical="center"/>
    </xf>
    <xf numFmtId="4" fontId="22" fillId="0" borderId="0" xfId="20" applyNumberFormat="1" applyFont="1" applyAlignment="1">
      <alignment horizontal="center" vertical="center"/>
    </xf>
    <xf numFmtId="2" fontId="3" fillId="0" borderId="0" xfId="20" applyNumberFormat="1" applyFont="1" applyAlignment="1">
      <alignment horizontal="center" vertical="top" wrapText="1"/>
    </xf>
    <xf numFmtId="2" fontId="3" fillId="0" borderId="0" xfId="20" applyNumberFormat="1" applyFont="1" applyAlignment="1">
      <alignment horizontal="center" vertical="top"/>
    </xf>
    <xf numFmtId="0" fontId="6" fillId="0" borderId="0" xfId="0" applyFont="1" applyAlignment="1">
      <alignment horizontal="left" vertical="top" wrapText="1"/>
    </xf>
    <xf numFmtId="0" fontId="30" fillId="5" borderId="11" xfId="20" applyFont="1" applyFill="1" applyBorder="1" applyAlignment="1">
      <alignment horizontal="left"/>
    </xf>
    <xf numFmtId="49" fontId="19" fillId="0" borderId="0" xfId="37" applyNumberFormat="1" applyFont="1" applyAlignment="1">
      <alignment horizontal="left" vertical="top"/>
    </xf>
    <xf numFmtId="0" fontId="25" fillId="4" borderId="0" xfId="37" applyFont="1" applyFill="1" applyAlignment="1">
      <alignment vertical="center"/>
    </xf>
    <xf numFmtId="4" fontId="19" fillId="0" borderId="0" xfId="37" applyNumberFormat="1" applyFont="1" applyAlignment="1">
      <alignment horizontal="left" vertical="top" wrapText="1"/>
    </xf>
    <xf numFmtId="0" fontId="4" fillId="0" borderId="0" xfId="37" applyFont="1" applyAlignment="1">
      <alignment horizontal="left" vertical="top" wrapText="1"/>
    </xf>
    <xf numFmtId="0" fontId="21" fillId="0" borderId="0" xfId="37" applyFont="1" applyAlignment="1" applyProtection="1">
      <alignment horizontal="left" vertical="top" wrapText="1"/>
      <protection locked="0"/>
    </xf>
    <xf numFmtId="0" fontId="21" fillId="0" borderId="5" xfId="37" applyFont="1" applyBorder="1" applyAlignment="1" applyProtection="1">
      <alignment horizontal="left" vertical="top" wrapText="1"/>
      <protection locked="0"/>
    </xf>
    <xf numFmtId="0" fontId="21" fillId="0" borderId="11" xfId="37" applyFont="1" applyBorder="1" applyAlignment="1" applyProtection="1">
      <alignment horizontal="left" vertical="top" wrapText="1"/>
      <protection locked="0"/>
    </xf>
    <xf numFmtId="0" fontId="21" fillId="0" borderId="6" xfId="37" applyFont="1" applyBorder="1" applyAlignment="1" applyProtection="1">
      <alignment horizontal="left" vertical="top" wrapText="1"/>
      <protection locked="0"/>
    </xf>
    <xf numFmtId="49" fontId="30" fillId="5" borderId="12" xfId="37" applyNumberFormat="1" applyFont="1" applyFill="1" applyBorder="1" applyAlignment="1">
      <alignment horizontal="left" vertical="center"/>
    </xf>
    <xf numFmtId="49" fontId="30" fillId="5" borderId="8" xfId="37" applyNumberFormat="1" applyFont="1" applyFill="1" applyBorder="1" applyAlignment="1">
      <alignment horizontal="left" vertical="center"/>
    </xf>
    <xf numFmtId="49" fontId="31" fillId="0" borderId="0" xfId="37" applyNumberFormat="1" applyFont="1" applyAlignment="1">
      <alignment horizontal="left" vertical="center"/>
    </xf>
    <xf numFmtId="0" fontId="19" fillId="0" borderId="0" xfId="37" applyFont="1" applyAlignment="1">
      <alignment horizontal="justify" vertical="top" wrapText="1"/>
    </xf>
    <xf numFmtId="0" fontId="4" fillId="0" borderId="0" xfId="37" applyFont="1" applyAlignment="1"/>
    <xf numFmtId="0" fontId="2" fillId="0" borderId="0" xfId="37" applyAlignment="1"/>
    <xf numFmtId="2" fontId="56" fillId="0" borderId="0" xfId="30" applyNumberFormat="1" applyFont="1" applyAlignment="1">
      <alignment horizontal="left"/>
    </xf>
    <xf numFmtId="0" fontId="49" fillId="0" borderId="11" xfId="30" applyFont="1" applyBorder="1" applyAlignment="1">
      <alignment horizontal="left"/>
    </xf>
    <xf numFmtId="0" fontId="80" fillId="6" borderId="11" xfId="51" applyFont="1" applyFill="1" applyBorder="1" applyAlignment="1">
      <alignment horizontal="left"/>
    </xf>
    <xf numFmtId="0" fontId="57" fillId="0" borderId="0" xfId="7" applyFont="1" applyAlignment="1">
      <alignment horizontal="left" vertical="center"/>
    </xf>
    <xf numFmtId="49" fontId="57" fillId="0" borderId="4" xfId="7" applyNumberFormat="1" applyFont="1" applyBorder="1" applyAlignment="1">
      <alignment horizontal="left" vertical="top"/>
    </xf>
    <xf numFmtId="49" fontId="57" fillId="0" borderId="11" xfId="7" applyNumberFormat="1" applyFont="1" applyBorder="1" applyAlignment="1">
      <alignment horizontal="left" vertical="top"/>
    </xf>
    <xf numFmtId="0" fontId="59" fillId="4" borderId="0" xfId="38" applyFont="1" applyFill="1" applyAlignment="1">
      <alignment horizontal="center"/>
    </xf>
    <xf numFmtId="0" fontId="80" fillId="5" borderId="12" xfId="7" applyFont="1" applyFill="1" applyBorder="1" applyAlignment="1">
      <alignment horizontal="left" vertical="center"/>
    </xf>
    <xf numFmtId="0" fontId="80" fillId="5" borderId="8" xfId="7" applyFont="1" applyFill="1" applyBorder="1" applyAlignment="1">
      <alignment horizontal="left" vertical="center"/>
    </xf>
    <xf numFmtId="0" fontId="82" fillId="0" borderId="11" xfId="51" applyFont="1" applyBorder="1" applyAlignment="1">
      <alignment horizontal="left"/>
    </xf>
    <xf numFmtId="0" fontId="21" fillId="0" borderId="6" xfId="0" applyFont="1" applyBorder="1" applyAlignment="1" applyProtection="1">
      <alignment horizontal="left" vertical="top" wrapText="1"/>
      <protection locked="0"/>
    </xf>
    <xf numFmtId="0" fontId="23" fillId="0" borderId="0" xfId="0" applyFont="1" applyAlignment="1">
      <alignment horizontal="left" vertical="top" wrapText="1"/>
    </xf>
    <xf numFmtId="49" fontId="19" fillId="0" borderId="0" xfId="0" applyNumberFormat="1" applyFont="1" applyAlignment="1">
      <alignment horizontal="left" vertical="top"/>
    </xf>
    <xf numFmtId="0" fontId="19" fillId="0" borderId="0" xfId="0" applyFont="1" applyAlignment="1">
      <alignment horizontal="left" vertical="top" wrapText="1"/>
    </xf>
    <xf numFmtId="0" fontId="25" fillId="4" borderId="0" xfId="0" applyFont="1" applyFill="1" applyAlignment="1">
      <alignment vertical="center"/>
    </xf>
    <xf numFmtId="49" fontId="30" fillId="5" borderId="12" xfId="0" applyNumberFormat="1" applyFont="1" applyFill="1" applyBorder="1" applyAlignment="1">
      <alignment horizontal="left" vertical="center"/>
    </xf>
    <xf numFmtId="49" fontId="30" fillId="5" borderId="8" xfId="0" applyNumberFormat="1" applyFont="1" applyFill="1" applyBorder="1" applyAlignment="1">
      <alignment horizontal="left" vertical="center"/>
    </xf>
    <xf numFmtId="49" fontId="31" fillId="0" borderId="0" xfId="0" applyNumberFormat="1" applyFont="1" applyAlignment="1">
      <alignment horizontal="left" vertical="center"/>
    </xf>
    <xf numFmtId="0" fontId="22" fillId="0" borderId="0" xfId="0" applyFont="1" applyAlignment="1">
      <alignment horizontal="center" vertical="center"/>
    </xf>
    <xf numFmtId="0" fontId="19" fillId="0" borderId="0" xfId="0" applyFont="1" applyAlignment="1">
      <alignment horizontal="center" vertical="center"/>
    </xf>
    <xf numFmtId="49" fontId="33" fillId="5" borderId="12" xfId="0" applyNumberFormat="1" applyFont="1" applyFill="1" applyBorder="1" applyAlignment="1">
      <alignment horizontal="left" vertical="center"/>
    </xf>
    <xf numFmtId="49" fontId="33" fillId="5" borderId="8" xfId="0" applyNumberFormat="1" applyFont="1" applyFill="1" applyBorder="1" applyAlignment="1">
      <alignment horizontal="left" vertical="center"/>
    </xf>
    <xf numFmtId="4" fontId="19" fillId="0" borderId="0" xfId="0" applyNumberFormat="1" applyFont="1" applyAlignment="1">
      <alignment horizontal="center" vertical="center"/>
    </xf>
  </cellXfs>
  <cellStyles count="52">
    <cellStyle name="Comma 2" xfId="2" xr:uid="{00000000-0005-0000-0000-000000000000}"/>
    <cellStyle name="Comma 2 2" xfId="3" xr:uid="{00000000-0005-0000-0000-000001000000}"/>
    <cellStyle name="Excel Built-in Normal" xfId="50" xr:uid="{8A883632-4EB8-439A-91C8-71782877A1F2}"/>
    <cellStyle name="Normal 10 2" xfId="42" xr:uid="{B50BF43B-29AA-4351-9416-BBC5DF124AF7}"/>
    <cellStyle name="Normal 105" xfId="36" xr:uid="{A5BDD788-193B-4ECE-97E7-18B381D94F18}"/>
    <cellStyle name="Normal 106" xfId="35" xr:uid="{57075AA6-0919-408B-B2E9-804AF586AF34}"/>
    <cellStyle name="Normal 11" xfId="47" xr:uid="{2DC35016-B308-4EC2-8444-F18C4901BEFC}"/>
    <cellStyle name="Normal 2" xfId="4" xr:uid="{00000000-0005-0000-0000-000002000000}"/>
    <cellStyle name="Normal 2 2" xfId="5" xr:uid="{00000000-0005-0000-0000-000003000000}"/>
    <cellStyle name="Normal 2 2 2" xfId="6" xr:uid="{00000000-0005-0000-0000-000004000000}"/>
    <cellStyle name="Normal 2 2 2 2" xfId="7" xr:uid="{00000000-0005-0000-0000-000005000000}"/>
    <cellStyle name="Normal 2 2 2 2 2" xfId="43" xr:uid="{70C7A7F4-E87E-4D5D-93D3-FB9D7C6036A5}"/>
    <cellStyle name="Normal 2 2 2 3" xfId="39" xr:uid="{9BFDAAB0-2E61-4993-8576-F9F03768F346}"/>
    <cellStyle name="Normal 2 2 3" xfId="8" xr:uid="{00000000-0005-0000-0000-000006000000}"/>
    <cellStyle name="Normal 2 2 3 2" xfId="41" xr:uid="{8CFAA721-4856-41B9-9638-F27D996F0EFA}"/>
    <cellStyle name="Normal 2 3" xfId="9" xr:uid="{00000000-0005-0000-0000-000007000000}"/>
    <cellStyle name="Normal 2 3 2" xfId="10" xr:uid="{00000000-0005-0000-0000-000008000000}"/>
    <cellStyle name="Normal 2 3 3" xfId="11" xr:uid="{00000000-0005-0000-0000-000009000000}"/>
    <cellStyle name="Normal 2 4" xfId="12" xr:uid="{00000000-0005-0000-0000-00000A000000}"/>
    <cellStyle name="Normal 2 5" xfId="13" xr:uid="{00000000-0005-0000-0000-00000B000000}"/>
    <cellStyle name="Normal 3" xfId="14" xr:uid="{00000000-0005-0000-0000-00000C000000}"/>
    <cellStyle name="Normal 3 2" xfId="15" xr:uid="{00000000-0005-0000-0000-00000D000000}"/>
    <cellStyle name="Normal 3 3 2" xfId="49" xr:uid="{76D00FAC-962F-4255-AC55-50633AD78D22}"/>
    <cellStyle name="Normal 4" xfId="16" xr:uid="{00000000-0005-0000-0000-00000E000000}"/>
    <cellStyle name="Normal 5" xfId="17" xr:uid="{00000000-0005-0000-0000-00000F000000}"/>
    <cellStyle name="Normal 5 11" xfId="38" xr:uid="{F91B42D0-EA83-434C-9E19-8A9DB4A86F48}"/>
    <cellStyle name="Normal 6" xfId="18" xr:uid="{00000000-0005-0000-0000-000010000000}"/>
    <cellStyle name="Normal 7" xfId="19" xr:uid="{00000000-0005-0000-0000-000011000000}"/>
    <cellStyle name="Normal_SNN_Troskovnik" xfId="20" xr:uid="{00000000-0005-0000-0000-000012000000}"/>
    <cellStyle name="Normal_SNN_Troskovnik 2" xfId="51" xr:uid="{23E2ED30-C4CB-4980-981F-05180B6E60E0}"/>
    <cellStyle name="Normal_Troskovnik_VR_ZS 2 2" xfId="45" xr:uid="{17487E6D-E332-48F9-874E-75957498AA13}"/>
    <cellStyle name="Normal_TROSKOVNIK-revizija2" xfId="21" xr:uid="{00000000-0005-0000-0000-000013000000}"/>
    <cellStyle name="Normal_TROSKOVNIK-revizija2 2 2" xfId="46" xr:uid="{7358838D-2EE7-4190-BCF3-CE225E52243B}"/>
    <cellStyle name="Normal_TROSKOVNIK-revizija2 3" xfId="40" xr:uid="{57C0E81E-108E-423F-8D4A-384EF3441868}"/>
    <cellStyle name="Normal_TROŠKOVNIK - KAM - ŽUTO" xfId="44" xr:uid="{F1882595-E278-4FDB-A8D5-4694974B8B03}"/>
    <cellStyle name="Normal1" xfId="22" xr:uid="{00000000-0005-0000-0000-000014000000}"/>
    <cellStyle name="Normalno" xfId="0" builtinId="0"/>
    <cellStyle name="Normalno 2" xfId="23" xr:uid="{00000000-0005-0000-0000-000016000000}"/>
    <cellStyle name="Normalno 2 2" xfId="31" xr:uid="{AD4D0020-7C5C-486A-AB54-7FC4B0872666}"/>
    <cellStyle name="Normalno 3" xfId="30" xr:uid="{5E6209B8-E286-4927-80CF-EA905759A3BA}"/>
    <cellStyle name="Normalno 3 4" xfId="34" xr:uid="{EA689A2D-295C-4C69-BD73-0F359397C4AE}"/>
    <cellStyle name="Normalno 4" xfId="37" xr:uid="{2BC66BE6-3716-4CCE-8B91-E0AF344A5703}"/>
    <cellStyle name="Obično 10" xfId="48" xr:uid="{C039C062-8328-4166-A7E2-C10F5AB59CD5}"/>
    <cellStyle name="Obično 2" xfId="24" xr:uid="{00000000-0005-0000-0000-000017000000}"/>
    <cellStyle name="Obično 5 15" xfId="25" xr:uid="{00000000-0005-0000-0000-000018000000}"/>
    <cellStyle name="Obično 5 15 2" xfId="26" xr:uid="{00000000-0005-0000-0000-000019000000}"/>
    <cellStyle name="Obično_FEKALNA" xfId="27" xr:uid="{00000000-0005-0000-0000-00001A000000}"/>
    <cellStyle name="Postotak 2 2 5 2" xfId="33" xr:uid="{8456D29E-1F66-469E-A8BA-4E000B04AD6C}"/>
    <cellStyle name="Style 1" xfId="28" xr:uid="{00000000-0005-0000-0000-00001B000000}"/>
    <cellStyle name="Tekst objašnjenja 2" xfId="29" xr:uid="{00000000-0005-0000-0000-00001C000000}"/>
    <cellStyle name="Valuta 4" xfId="32" xr:uid="{97BF9EC5-A6A1-4B34-8448-53789045CBAF}"/>
    <cellStyle name="Zarez"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25977</xdr:colOff>
      <xdr:row>0</xdr:row>
      <xdr:rowOff>20782</xdr:rowOff>
    </xdr:from>
    <xdr:to>
      <xdr:col>1</xdr:col>
      <xdr:colOff>949902</xdr:colOff>
      <xdr:row>1</xdr:row>
      <xdr:rowOff>172474</xdr:rowOff>
    </xdr:to>
    <xdr:pic>
      <xdr:nvPicPr>
        <xdr:cNvPr id="2" name="Slika 1">
          <a:extLst>
            <a:ext uri="{FF2B5EF4-FFF2-40B4-BE49-F238E27FC236}">
              <a16:creationId xmlns:a16="http://schemas.microsoft.com/office/drawing/2014/main" id="{A6D024A6-6263-4673-B957-8C364C853D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977" y="20782"/>
          <a:ext cx="1266825" cy="3421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1361</xdr:colOff>
      <xdr:row>8</xdr:row>
      <xdr:rowOff>122465</xdr:rowOff>
    </xdr:from>
    <xdr:to>
      <xdr:col>1</xdr:col>
      <xdr:colOff>249011</xdr:colOff>
      <xdr:row>9</xdr:row>
      <xdr:rowOff>3629</xdr:rowOff>
    </xdr:to>
    <xdr:pic>
      <xdr:nvPicPr>
        <xdr:cNvPr id="2" name="Picture 18" descr="nadoknada">
          <a:extLst>
            <a:ext uri="{FF2B5EF4-FFF2-40B4-BE49-F238E27FC236}">
              <a16:creationId xmlns:a16="http://schemas.microsoft.com/office/drawing/2014/main" id="{7887A224-E64C-4B88-B059-060B6B5A0C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2361" y="5761265"/>
          <a:ext cx="247650" cy="716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28576</xdr:colOff>
      <xdr:row>0</xdr:row>
      <xdr:rowOff>47625</xdr:rowOff>
    </xdr:from>
    <xdr:to>
      <xdr:col>1</xdr:col>
      <xdr:colOff>1304926</xdr:colOff>
      <xdr:row>2</xdr:row>
      <xdr:rowOff>2186</xdr:rowOff>
    </xdr:to>
    <xdr:pic>
      <xdr:nvPicPr>
        <xdr:cNvPr id="3" name="Slika 26" descr="logo (1)">
          <a:extLst>
            <a:ext uri="{FF2B5EF4-FFF2-40B4-BE49-F238E27FC236}">
              <a16:creationId xmlns:a16="http://schemas.microsoft.com/office/drawing/2014/main" id="{5DE5A97F-0CE4-4FDF-8A54-5B9DF7CF056F}"/>
            </a:ext>
          </a:extLst>
        </xdr:cNvPr>
        <xdr:cNvPicPr>
          <a:picLocks noChangeAspect="1" noChangeArrowheads="1"/>
        </xdr:cNvPicPr>
      </xdr:nvPicPr>
      <xdr:blipFill>
        <a:blip xmlns:r="http://schemas.openxmlformats.org/officeDocument/2006/relationships" r:embed="rId2">
          <a:grayscl/>
          <a:biLevel thresh="50000"/>
          <a:extLst>
            <a:ext uri="{28A0092B-C50C-407E-A947-70E740481C1C}">
              <a14:useLocalDpi xmlns:a14="http://schemas.microsoft.com/office/drawing/2010/main" val="0"/>
            </a:ext>
          </a:extLst>
        </a:blip>
        <a:srcRect l="9389" t="22128" r="9740" b="24684"/>
        <a:stretch>
          <a:fillRect/>
        </a:stretch>
      </xdr:blipFill>
      <xdr:spPr bwMode="auto">
        <a:xfrm>
          <a:off x="28576" y="47625"/>
          <a:ext cx="1657350" cy="3355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H47"/>
  <sheetViews>
    <sheetView view="pageBreakPreview" zoomScale="115" zoomScaleNormal="100" zoomScaleSheetLayoutView="115" workbookViewId="0">
      <pane ySplit="5" topLeftCell="A6" activePane="bottomLeft" state="frozen"/>
      <selection pane="bottomLeft" activeCell="A12" sqref="A12:H12"/>
    </sheetView>
  </sheetViews>
  <sheetFormatPr defaultRowHeight="12.75"/>
  <cols>
    <col min="3" max="3" width="14" customWidth="1"/>
    <col min="5" max="5" width="11.42578125" customWidth="1"/>
    <col min="6" max="6" width="11.7109375" customWidth="1"/>
    <col min="7" max="7" width="12.28515625" customWidth="1"/>
    <col min="8" max="8" width="16.42578125" customWidth="1"/>
  </cols>
  <sheetData>
    <row r="1" spans="1:8" ht="14.25" customHeight="1">
      <c r="A1" s="23"/>
      <c r="B1" s="34"/>
      <c r="C1" s="35"/>
      <c r="D1" s="36"/>
      <c r="E1" s="37"/>
      <c r="F1" s="38"/>
      <c r="G1" s="31"/>
      <c r="H1" s="24"/>
    </row>
    <row r="2" spans="1:8" ht="14.25" customHeight="1">
      <c r="A2" s="25"/>
      <c r="B2" s="488" t="s">
        <v>103</v>
      </c>
      <c r="C2" s="488"/>
      <c r="D2" s="488"/>
      <c r="E2" s="488"/>
      <c r="F2" s="488"/>
      <c r="G2" s="488"/>
      <c r="H2" s="489"/>
    </row>
    <row r="3" spans="1:8" ht="13.5" customHeight="1">
      <c r="A3" s="25"/>
      <c r="B3" s="40" t="s">
        <v>83</v>
      </c>
      <c r="C3" s="40"/>
      <c r="D3" s="41" t="s">
        <v>145</v>
      </c>
      <c r="E3" s="42"/>
      <c r="F3" s="43"/>
      <c r="G3" s="22"/>
      <c r="H3" s="29"/>
    </row>
    <row r="4" spans="1:8" ht="12.75" customHeight="1">
      <c r="A4" s="26"/>
      <c r="B4" s="490" t="s">
        <v>84</v>
      </c>
      <c r="C4" s="490"/>
      <c r="D4" s="490"/>
      <c r="E4" s="490"/>
      <c r="F4" s="490"/>
      <c r="G4" s="490"/>
      <c r="H4" s="30"/>
    </row>
    <row r="5" spans="1:8" ht="15">
      <c r="A5" s="6"/>
      <c r="B5" s="7"/>
      <c r="C5" s="7"/>
      <c r="D5" s="7"/>
      <c r="E5" s="7"/>
      <c r="F5" s="8"/>
      <c r="G5" s="32"/>
      <c r="H5" s="10"/>
    </row>
    <row r="6" spans="1:8" ht="15">
      <c r="A6" s="496"/>
      <c r="B6" s="496"/>
      <c r="C6" s="7"/>
      <c r="D6" s="7"/>
      <c r="E6" s="7"/>
      <c r="F6" s="8"/>
      <c r="G6" s="9"/>
      <c r="H6" s="10"/>
    </row>
    <row r="7" spans="1:8" ht="15" customHeight="1">
      <c r="A7" s="27"/>
      <c r="B7" s="27"/>
      <c r="C7" s="27"/>
      <c r="D7" s="27"/>
      <c r="E7" s="27"/>
      <c r="F7" s="27"/>
      <c r="G7" s="27"/>
      <c r="H7" s="27"/>
    </row>
    <row r="8" spans="1:8" ht="15.75" customHeight="1">
      <c r="A8" s="27"/>
      <c r="B8" s="27"/>
      <c r="C8" s="491" t="s">
        <v>146</v>
      </c>
      <c r="D8" s="491"/>
      <c r="E8" s="491"/>
      <c r="F8" s="491"/>
      <c r="G8" s="491"/>
      <c r="H8" s="27"/>
    </row>
    <row r="9" spans="1:8" ht="15" customHeight="1">
      <c r="A9" s="27"/>
      <c r="B9" s="27"/>
      <c r="C9" s="27"/>
      <c r="D9" s="27"/>
      <c r="E9" s="27"/>
      <c r="F9" s="27"/>
      <c r="G9" s="27"/>
      <c r="H9" s="27"/>
    </row>
    <row r="10" spans="1:8" ht="15" customHeight="1">
      <c r="A10" s="104"/>
      <c r="B10" s="105"/>
      <c r="C10" s="105"/>
      <c r="D10" s="105"/>
      <c r="E10" s="105"/>
      <c r="F10" s="106"/>
      <c r="G10" s="107"/>
      <c r="H10" s="108"/>
    </row>
    <row r="11" spans="1:8" ht="15.75">
      <c r="A11" s="109"/>
      <c r="B11" s="109"/>
      <c r="C11" s="109"/>
      <c r="D11" s="109"/>
      <c r="E11" s="109"/>
      <c r="F11" s="109"/>
      <c r="G11" s="109"/>
      <c r="H11" s="110"/>
    </row>
    <row r="12" spans="1:8" ht="15.75">
      <c r="A12" s="491" t="s">
        <v>18</v>
      </c>
      <c r="B12" s="491"/>
      <c r="C12" s="491"/>
      <c r="D12" s="491"/>
      <c r="E12" s="491"/>
      <c r="F12" s="491"/>
      <c r="G12" s="491"/>
      <c r="H12" s="491"/>
    </row>
    <row r="13" spans="1:8" ht="15.75">
      <c r="A13" s="111"/>
      <c r="B13" s="111"/>
      <c r="C13" s="111"/>
      <c r="D13" s="111"/>
      <c r="E13" s="111"/>
      <c r="F13" s="111"/>
      <c r="G13" s="111"/>
      <c r="H13" s="111"/>
    </row>
    <row r="14" spans="1:8" ht="15.75">
      <c r="A14" s="111"/>
      <c r="B14" s="111"/>
      <c r="C14" s="111"/>
      <c r="D14" s="111"/>
      <c r="E14" s="111"/>
      <c r="F14" s="111"/>
      <c r="G14" s="111"/>
    </row>
    <row r="15" spans="1:8" ht="14.25">
      <c r="A15" s="112"/>
      <c r="B15" s="113"/>
      <c r="C15" s="113"/>
      <c r="D15" s="113"/>
      <c r="E15" s="113"/>
      <c r="F15" s="114"/>
      <c r="G15" s="115"/>
      <c r="H15" s="116"/>
    </row>
    <row r="16" spans="1:8" ht="15.75">
      <c r="A16" s="168" t="s">
        <v>605</v>
      </c>
      <c r="B16" s="169"/>
      <c r="C16" s="169"/>
      <c r="D16" s="169"/>
      <c r="E16" s="169"/>
      <c r="F16" s="117"/>
      <c r="G16" s="118" t="s">
        <v>155</v>
      </c>
      <c r="H16" s="119">
        <f>'01 GRAĐ OBRT'!F199</f>
        <v>0</v>
      </c>
    </row>
    <row r="17" spans="1:8" ht="15.75">
      <c r="A17" s="170"/>
      <c r="B17" s="171"/>
      <c r="C17" s="171"/>
      <c r="D17" s="171"/>
      <c r="E17" s="171"/>
      <c r="F17" s="120"/>
      <c r="G17" s="121"/>
      <c r="H17" s="122"/>
    </row>
    <row r="18" spans="1:8" ht="15.75">
      <c r="A18" s="169" t="s">
        <v>606</v>
      </c>
      <c r="B18" s="169"/>
      <c r="C18" s="169"/>
      <c r="D18" s="169"/>
      <c r="E18" s="169"/>
      <c r="F18" s="117"/>
      <c r="G18" s="118" t="s">
        <v>155</v>
      </c>
      <c r="H18" s="119">
        <f>'02 ELEKTROINSTALACIJE'!F394</f>
        <v>0</v>
      </c>
    </row>
    <row r="19" spans="1:8" ht="15.75">
      <c r="A19" s="172"/>
      <c r="B19" s="171"/>
      <c r="C19" s="171"/>
      <c r="D19" s="171"/>
      <c r="E19" s="171"/>
      <c r="F19" s="120"/>
      <c r="G19" s="124"/>
      <c r="H19" s="122"/>
    </row>
    <row r="20" spans="1:8" ht="15.75">
      <c r="A20" s="169" t="s">
        <v>607</v>
      </c>
      <c r="B20" s="169"/>
      <c r="C20" s="169"/>
      <c r="D20" s="169"/>
      <c r="E20" s="169"/>
      <c r="F20" s="117"/>
      <c r="G20" s="118" t="s">
        <v>155</v>
      </c>
      <c r="H20" s="119">
        <f>'03 STROJARSTVO'!F139</f>
        <v>0</v>
      </c>
    </row>
    <row r="21" spans="1:8" ht="15.75">
      <c r="A21" s="172"/>
      <c r="B21" s="171"/>
      <c r="C21" s="171"/>
      <c r="D21" s="171"/>
      <c r="E21" s="171"/>
      <c r="F21" s="120"/>
      <c r="G21" s="124"/>
      <c r="H21" s="122"/>
    </row>
    <row r="22" spans="1:8" ht="15.75">
      <c r="A22" s="169" t="s">
        <v>608</v>
      </c>
      <c r="B22" s="169"/>
      <c r="C22" s="169"/>
      <c r="D22" s="169"/>
      <c r="E22" s="169"/>
      <c r="F22" s="117"/>
      <c r="G22" s="118" t="s">
        <v>155</v>
      </c>
      <c r="H22" s="119">
        <f>'04 VODOVOD'!F201</f>
        <v>0</v>
      </c>
    </row>
    <row r="23" spans="1:8" ht="15.75">
      <c r="A23" s="172"/>
      <c r="B23" s="171"/>
      <c r="C23" s="171"/>
      <c r="D23" s="171"/>
      <c r="E23" s="171"/>
      <c r="F23" s="120"/>
      <c r="G23" s="124"/>
      <c r="H23" s="122"/>
    </row>
    <row r="24" spans="1:8" ht="15.75">
      <c r="A24" s="123"/>
      <c r="B24" s="120"/>
      <c r="C24" s="120"/>
      <c r="D24" s="120"/>
      <c r="E24" s="120"/>
      <c r="F24" s="120"/>
      <c r="G24" s="124"/>
      <c r="H24" s="122"/>
    </row>
    <row r="25" spans="1:8" ht="15.75">
      <c r="A25" s="123"/>
      <c r="B25" s="120"/>
      <c r="C25" s="120"/>
      <c r="D25" s="120"/>
      <c r="E25" s="120"/>
      <c r="F25" s="120"/>
      <c r="G25" s="124"/>
      <c r="H25" s="122"/>
    </row>
    <row r="26" spans="1:8" ht="15.75">
      <c r="A26" s="120"/>
      <c r="B26" s="120"/>
      <c r="C26" s="120"/>
      <c r="D26" s="120"/>
      <c r="E26" s="120"/>
      <c r="F26" s="120"/>
      <c r="G26" s="115"/>
      <c r="H26" s="122"/>
    </row>
    <row r="27" spans="1:8" ht="15.75">
      <c r="A27" s="112"/>
      <c r="B27" s="125"/>
      <c r="C27" s="125"/>
      <c r="D27" s="113"/>
      <c r="E27" s="126" t="s">
        <v>22</v>
      </c>
      <c r="F27" s="126"/>
      <c r="G27" s="118" t="s">
        <v>155</v>
      </c>
      <c r="H27" s="119">
        <f>SUM(H16:H24)</f>
        <v>0</v>
      </c>
    </row>
    <row r="28" spans="1:8" ht="15.75">
      <c r="A28" s="112"/>
      <c r="B28" s="113"/>
      <c r="C28" s="113"/>
      <c r="D28" s="127"/>
      <c r="E28" s="128"/>
      <c r="F28" s="129"/>
      <c r="G28" s="130"/>
      <c r="H28" s="122"/>
    </row>
    <row r="29" spans="1:8" ht="15.75">
      <c r="A29" s="112"/>
      <c r="B29" s="113"/>
      <c r="C29" s="113"/>
      <c r="D29" s="113"/>
      <c r="E29" s="126" t="s">
        <v>5</v>
      </c>
      <c r="F29" s="126"/>
      <c r="G29" s="118" t="s">
        <v>155</v>
      </c>
      <c r="H29" s="119">
        <f>H27*0.25</f>
        <v>0</v>
      </c>
    </row>
    <row r="30" spans="1:8" ht="15.75">
      <c r="A30" s="112"/>
      <c r="B30" s="131"/>
      <c r="C30" s="131"/>
      <c r="D30" s="131"/>
      <c r="E30" s="132"/>
      <c r="F30" s="132"/>
      <c r="G30" s="130"/>
      <c r="H30" s="122"/>
    </row>
    <row r="31" spans="1:8" ht="15.75">
      <c r="A31" s="112"/>
      <c r="B31" s="113"/>
      <c r="C31" s="113"/>
      <c r="D31" s="113"/>
      <c r="E31" s="497" t="s">
        <v>609</v>
      </c>
      <c r="F31" s="497"/>
      <c r="G31" s="497"/>
      <c r="H31" s="487">
        <f>H27*1.25</f>
        <v>0</v>
      </c>
    </row>
    <row r="32" spans="1:8" ht="14.25">
      <c r="A32" s="112"/>
      <c r="B32" s="113"/>
      <c r="C32" s="113"/>
      <c r="D32" s="113"/>
      <c r="E32" s="113"/>
      <c r="F32" s="114"/>
      <c r="G32" s="115"/>
      <c r="H32" s="116"/>
    </row>
    <row r="33" spans="1:8" ht="14.25">
      <c r="A33" s="112"/>
      <c r="B33" s="113"/>
      <c r="C33" s="78"/>
      <c r="D33" s="113"/>
      <c r="E33" s="113"/>
      <c r="F33" s="114"/>
      <c r="G33" s="115"/>
      <c r="H33" s="116"/>
    </row>
    <row r="34" spans="1:8" ht="14.25">
      <c r="A34" s="112"/>
      <c r="B34" s="113"/>
      <c r="C34" s="78"/>
      <c r="D34" s="113"/>
      <c r="E34" s="113"/>
      <c r="F34" s="114"/>
      <c r="G34" s="115"/>
      <c r="H34" s="116"/>
    </row>
    <row r="35" spans="1:8" ht="14.25">
      <c r="A35" s="112"/>
      <c r="B35" s="113"/>
      <c r="C35" s="113"/>
      <c r="D35" s="113"/>
      <c r="E35" s="113"/>
      <c r="F35" s="114"/>
      <c r="G35" s="115"/>
      <c r="H35" s="116"/>
    </row>
    <row r="36" spans="1:8" ht="14.25">
      <c r="A36" s="112"/>
      <c r="B36" s="113"/>
      <c r="C36" s="113"/>
      <c r="D36" s="113"/>
      <c r="E36" s="113"/>
      <c r="F36" s="493"/>
      <c r="G36" s="493"/>
      <c r="H36" s="493"/>
    </row>
    <row r="37" spans="1:8" ht="14.25">
      <c r="A37" s="112"/>
      <c r="B37" s="113"/>
      <c r="C37" s="113"/>
      <c r="D37" s="113"/>
      <c r="E37" s="113"/>
      <c r="F37" s="133"/>
      <c r="G37" s="115"/>
      <c r="H37" s="116"/>
    </row>
    <row r="38" spans="1:8" ht="14.25">
      <c r="A38" s="1"/>
      <c r="B38" s="2"/>
      <c r="C38" s="2"/>
      <c r="D38" s="2"/>
      <c r="E38" s="28" t="s">
        <v>62</v>
      </c>
      <c r="F38" s="494"/>
      <c r="G38" s="495"/>
      <c r="H38" s="495"/>
    </row>
    <row r="39" spans="1:8" ht="14.25">
      <c r="A39" s="1"/>
      <c r="B39" s="2"/>
      <c r="C39" s="2"/>
      <c r="D39" s="2"/>
      <c r="E39" s="2"/>
      <c r="F39" s="3"/>
      <c r="G39" s="4"/>
      <c r="H39" s="5"/>
    </row>
    <row r="40" spans="1:8">
      <c r="A40" s="15"/>
      <c r="B40" s="16"/>
      <c r="C40" s="16"/>
      <c r="D40" s="17"/>
      <c r="E40" s="16"/>
      <c r="F40" s="18"/>
      <c r="G40" s="19"/>
      <c r="H40" s="20"/>
    </row>
    <row r="41" spans="1:8" ht="14.25">
      <c r="A41" s="11"/>
      <c r="B41" s="492"/>
      <c r="C41" s="492"/>
      <c r="D41" s="492"/>
      <c r="E41" s="14"/>
      <c r="F41" s="492"/>
      <c r="G41" s="492"/>
      <c r="H41" s="492"/>
    </row>
    <row r="42" spans="1:8" ht="14.25">
      <c r="A42" s="11"/>
      <c r="B42" s="12"/>
      <c r="C42" s="12"/>
      <c r="D42" s="13"/>
      <c r="E42" s="14"/>
      <c r="F42" s="492"/>
      <c r="G42" s="492"/>
      <c r="H42" s="492"/>
    </row>
    <row r="43" spans="1:8" ht="14.25">
      <c r="A43" s="11"/>
      <c r="B43" s="12"/>
      <c r="C43" s="12"/>
      <c r="D43" s="13"/>
      <c r="E43" s="14"/>
      <c r="F43" s="21"/>
      <c r="G43" s="21"/>
      <c r="H43" s="21"/>
    </row>
    <row r="44" spans="1:8" ht="14.25">
      <c r="A44" s="11"/>
      <c r="B44" s="12"/>
      <c r="C44" s="12"/>
      <c r="D44" s="13"/>
      <c r="E44" s="14"/>
      <c r="F44" s="21"/>
      <c r="G44" s="21"/>
      <c r="H44" s="21"/>
    </row>
    <row r="45" spans="1:8" ht="14.25">
      <c r="A45" s="11"/>
      <c r="B45" s="12"/>
      <c r="C45" s="12"/>
      <c r="D45" s="13"/>
      <c r="E45" s="14"/>
      <c r="F45" s="21"/>
      <c r="G45" s="21"/>
      <c r="H45" s="21"/>
    </row>
    <row r="46" spans="1:8">
      <c r="A46" s="15"/>
      <c r="B46" s="16"/>
      <c r="C46" s="16"/>
      <c r="D46" s="17"/>
      <c r="E46" s="16"/>
      <c r="F46" s="18"/>
      <c r="G46" s="19"/>
      <c r="H46" s="20"/>
    </row>
    <row r="47" spans="1:8">
      <c r="A47" s="15"/>
      <c r="B47" s="16"/>
      <c r="C47" s="16"/>
      <c r="D47" s="17"/>
      <c r="E47" s="16"/>
      <c r="F47" s="18"/>
      <c r="G47" s="19"/>
      <c r="H47" s="20"/>
    </row>
  </sheetData>
  <mergeCells count="11">
    <mergeCell ref="B2:H2"/>
    <mergeCell ref="B4:G4"/>
    <mergeCell ref="C8:G8"/>
    <mergeCell ref="F42:H42"/>
    <mergeCell ref="F41:H41"/>
    <mergeCell ref="B41:D41"/>
    <mergeCell ref="F36:H36"/>
    <mergeCell ref="F38:H38"/>
    <mergeCell ref="A6:B6"/>
    <mergeCell ref="A12:H12"/>
    <mergeCell ref="E31:G31"/>
  </mergeCells>
  <phoneticPr fontId="9" type="noConversion"/>
  <pageMargins left="0.70866141732283472" right="0.43307086614173229" top="0.39370078740157483" bottom="0.55118110236220474" header="7.874015748031496E-2" footer="7.874015748031496E-2"/>
  <pageSetup paperSize="9" orientation="portrait" useFirstPageNumber="1" r:id="rId1"/>
  <headerFooter alignWithMargins="0">
    <oddFooter>&amp;C_______________________________________________________________________________________
&amp;P - &amp;A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17A0C-913F-4610-8294-E5CA0987637A}">
  <sheetPr>
    <tabColor theme="0"/>
  </sheetPr>
  <dimension ref="A1:P201"/>
  <sheetViews>
    <sheetView zoomScaleNormal="100" zoomScaleSheetLayoutView="100" workbookViewId="0">
      <pane ySplit="7" topLeftCell="A188" activePane="bottomLeft" state="frozen"/>
      <selection pane="bottomLeft" activeCell="A9" sqref="A9:F9"/>
    </sheetView>
  </sheetViews>
  <sheetFormatPr defaultRowHeight="14.25"/>
  <cols>
    <col min="1" max="1" width="5.85546875" style="303" customWidth="1"/>
    <col min="2" max="2" width="49" style="336" customWidth="1"/>
    <col min="3" max="3" width="7.140625" style="304" customWidth="1"/>
    <col min="4" max="4" width="8.85546875" style="305" customWidth="1"/>
    <col min="5" max="5" width="15.7109375" style="426" customWidth="1"/>
    <col min="6" max="6" width="15.7109375" style="306" customWidth="1"/>
    <col min="7" max="53" width="7.28515625" style="296" customWidth="1"/>
    <col min="54" max="16384" width="9.140625" style="296"/>
  </cols>
  <sheetData>
    <row r="1" spans="1:16" ht="14.1" customHeight="1">
      <c r="A1" s="291"/>
      <c r="B1" s="292" t="s">
        <v>383</v>
      </c>
      <c r="C1" s="293"/>
      <c r="D1" s="294"/>
      <c r="E1" s="425"/>
      <c r="F1" s="295"/>
    </row>
    <row r="2" spans="1:16" ht="14.1" customHeight="1">
      <c r="A2" s="297"/>
      <c r="B2" s="502" t="s">
        <v>103</v>
      </c>
      <c r="C2" s="502"/>
      <c r="D2" s="502"/>
      <c r="E2" s="502"/>
      <c r="F2" s="503"/>
    </row>
    <row r="3" spans="1:16" ht="14.1" customHeight="1">
      <c r="A3" s="297"/>
      <c r="B3" s="299" t="s">
        <v>83</v>
      </c>
      <c r="C3" s="299"/>
      <c r="D3" s="300"/>
      <c r="F3" s="301"/>
    </row>
    <row r="4" spans="1:16" ht="11.25" customHeight="1">
      <c r="A4" s="302"/>
      <c r="B4" s="504" t="s">
        <v>84</v>
      </c>
      <c r="C4" s="504"/>
      <c r="D4" s="504"/>
      <c r="E4" s="504"/>
      <c r="F4" s="505"/>
    </row>
    <row r="5" spans="1:16" ht="11.25" customHeight="1">
      <c r="B5" s="298"/>
      <c r="C5" s="298"/>
      <c r="D5" s="298"/>
      <c r="E5" s="427"/>
      <c r="F5" s="298"/>
    </row>
    <row r="6" spans="1:16" ht="7.5" customHeight="1">
      <c r="B6" s="303"/>
    </row>
    <row r="7" spans="1:16" ht="12.75">
      <c r="A7" s="307" t="s">
        <v>13</v>
      </c>
      <c r="B7" s="308" t="s">
        <v>15</v>
      </c>
      <c r="C7" s="309" t="s">
        <v>16</v>
      </c>
      <c r="D7" s="310" t="s">
        <v>14</v>
      </c>
      <c r="E7" s="428" t="s">
        <v>150</v>
      </c>
      <c r="F7" s="310" t="s">
        <v>151</v>
      </c>
    </row>
    <row r="8" spans="1:16" ht="10.5" customHeight="1">
      <c r="A8" s="311"/>
      <c r="B8" s="304"/>
      <c r="F8" s="312"/>
    </row>
    <row r="9" spans="1:16" ht="13.5" customHeight="1">
      <c r="A9" s="499" t="s">
        <v>384</v>
      </c>
      <c r="B9" s="499"/>
      <c r="C9" s="499"/>
      <c r="D9" s="499"/>
      <c r="E9" s="499"/>
      <c r="F9" s="499"/>
    </row>
    <row r="10" spans="1:16" ht="13.5" customHeight="1">
      <c r="A10" s="313"/>
      <c r="B10" s="313"/>
      <c r="C10" s="313"/>
      <c r="D10" s="313"/>
      <c r="E10" s="429"/>
      <c r="F10" s="313"/>
    </row>
    <row r="11" spans="1:16" ht="63.75">
      <c r="A11" s="303" t="s">
        <v>217</v>
      </c>
      <c r="B11" s="314" t="s">
        <v>385</v>
      </c>
      <c r="C11" s="315"/>
      <c r="D11" s="56"/>
      <c r="E11" s="430"/>
      <c r="F11" s="313"/>
      <c r="G11" s="316"/>
      <c r="H11" s="316"/>
    </row>
    <row r="12" spans="1:16" ht="15.75">
      <c r="A12" s="313"/>
      <c r="B12" s="314"/>
      <c r="C12" s="315" t="s">
        <v>386</v>
      </c>
      <c r="D12" s="305">
        <v>1</v>
      </c>
      <c r="E12" s="431">
        <v>0</v>
      </c>
      <c r="F12" s="317">
        <f>D12*E12</f>
        <v>0</v>
      </c>
      <c r="G12" s="316"/>
      <c r="H12" s="316"/>
    </row>
    <row r="13" spans="1:16" ht="11.25" customHeight="1">
      <c r="A13" s="313"/>
      <c r="B13" s="314"/>
      <c r="C13" s="315"/>
      <c r="E13" s="431"/>
      <c r="F13" s="317"/>
      <c r="G13" s="316"/>
      <c r="H13" s="316"/>
    </row>
    <row r="14" spans="1:16" ht="15.75">
      <c r="A14" s="506" t="s">
        <v>387</v>
      </c>
      <c r="B14" s="507"/>
      <c r="C14" s="507"/>
      <c r="D14" s="507"/>
      <c r="E14" s="318" t="s">
        <v>155</v>
      </c>
      <c r="F14" s="319">
        <f>SUM(F12:F13)</f>
        <v>0</v>
      </c>
      <c r="G14" s="317"/>
      <c r="J14" s="498"/>
      <c r="K14" s="498"/>
      <c r="L14" s="498"/>
      <c r="M14" s="498"/>
      <c r="N14" s="498"/>
      <c r="O14" s="498"/>
      <c r="P14" s="498"/>
    </row>
    <row r="15" spans="1:16" ht="32.25" customHeight="1">
      <c r="A15" s="320"/>
      <c r="B15" s="320"/>
      <c r="C15" s="320"/>
      <c r="D15" s="320"/>
      <c r="F15" s="321"/>
      <c r="G15" s="317"/>
      <c r="J15" s="303"/>
      <c r="K15" s="303"/>
      <c r="L15" s="303"/>
      <c r="M15" s="303"/>
      <c r="N15" s="303"/>
      <c r="O15" s="303"/>
      <c r="P15" s="303"/>
    </row>
    <row r="16" spans="1:16" ht="13.5" customHeight="1">
      <c r="A16" s="499" t="s">
        <v>388</v>
      </c>
      <c r="B16" s="499"/>
      <c r="C16" s="499"/>
      <c r="D16" s="499"/>
      <c r="E16" s="499"/>
      <c r="F16" s="499"/>
    </row>
    <row r="17" spans="1:16" ht="13.5" customHeight="1">
      <c r="A17" s="313"/>
      <c r="B17" s="313"/>
      <c r="C17" s="313"/>
      <c r="D17" s="313"/>
      <c r="E17" s="429"/>
      <c r="F17" s="313"/>
    </row>
    <row r="18" spans="1:16" ht="62.25" customHeight="1">
      <c r="A18" s="313"/>
      <c r="B18" s="500" t="s">
        <v>389</v>
      </c>
      <c r="C18" s="501"/>
      <c r="D18" s="501"/>
      <c r="E18" s="501"/>
      <c r="F18" s="313"/>
    </row>
    <row r="19" spans="1:16" ht="12.75">
      <c r="B19" s="314"/>
      <c r="C19" s="323"/>
      <c r="D19" s="323"/>
      <c r="E19" s="432"/>
      <c r="F19" s="323"/>
      <c r="G19" s="316"/>
      <c r="H19" s="316"/>
    </row>
    <row r="20" spans="1:16">
      <c r="A20" s="303" t="s">
        <v>217</v>
      </c>
      <c r="B20" s="314" t="s">
        <v>390</v>
      </c>
      <c r="C20" s="323" t="s">
        <v>391</v>
      </c>
      <c r="D20" s="323">
        <v>232</v>
      </c>
      <c r="E20" s="432">
        <v>0</v>
      </c>
      <c r="F20" s="323">
        <f>D20*E20</f>
        <v>0</v>
      </c>
      <c r="G20" s="316"/>
      <c r="H20" s="316"/>
    </row>
    <row r="21" spans="1:16" ht="12.75">
      <c r="B21" s="314"/>
      <c r="C21" s="296"/>
      <c r="D21" s="296"/>
      <c r="E21" s="433"/>
      <c r="F21" s="296"/>
      <c r="G21" s="316"/>
      <c r="H21" s="316"/>
    </row>
    <row r="22" spans="1:16" ht="25.5">
      <c r="A22" s="324">
        <v>2</v>
      </c>
      <c r="B22" s="314" t="s">
        <v>392</v>
      </c>
      <c r="C22" s="323" t="s">
        <v>391</v>
      </c>
      <c r="D22" s="323">
        <v>7</v>
      </c>
      <c r="E22" s="432">
        <v>0</v>
      </c>
      <c r="F22" s="323">
        <f>D22*E22</f>
        <v>0</v>
      </c>
      <c r="G22" s="316"/>
      <c r="H22" s="316"/>
    </row>
    <row r="23" spans="1:16" ht="12.75">
      <c r="B23" s="314"/>
      <c r="C23" s="296"/>
      <c r="D23" s="296"/>
      <c r="E23" s="433"/>
      <c r="F23" s="296"/>
      <c r="G23" s="316"/>
      <c r="H23" s="316"/>
    </row>
    <row r="24" spans="1:16" ht="32.25" customHeight="1">
      <c r="A24" s="303" t="s">
        <v>330</v>
      </c>
      <c r="B24" s="314" t="s">
        <v>393</v>
      </c>
      <c r="C24" s="323" t="s">
        <v>36</v>
      </c>
      <c r="D24" s="323">
        <v>30</v>
      </c>
      <c r="E24" s="432">
        <v>0</v>
      </c>
      <c r="F24" s="323">
        <f>D24*E24</f>
        <v>0</v>
      </c>
      <c r="G24" s="316"/>
      <c r="H24" s="316"/>
    </row>
    <row r="25" spans="1:16" ht="12.75">
      <c r="B25" s="314"/>
      <c r="C25" s="296"/>
      <c r="D25" s="296"/>
      <c r="E25" s="433"/>
      <c r="F25" s="296"/>
      <c r="G25" s="316"/>
      <c r="H25" s="316"/>
    </row>
    <row r="26" spans="1:16" ht="48" customHeight="1">
      <c r="A26" s="303" t="s">
        <v>332</v>
      </c>
      <c r="B26" s="314" t="s">
        <v>394</v>
      </c>
      <c r="C26" s="323" t="s">
        <v>3</v>
      </c>
      <c r="D26" s="323">
        <v>1</v>
      </c>
      <c r="E26" s="432">
        <v>0</v>
      </c>
      <c r="F26" s="323">
        <f>D26*E26</f>
        <v>0</v>
      </c>
      <c r="G26" s="316"/>
      <c r="H26" s="316"/>
    </row>
    <row r="27" spans="1:16" ht="12.75">
      <c r="B27" s="314"/>
      <c r="C27" s="315"/>
      <c r="E27" s="431"/>
      <c r="F27" s="317"/>
      <c r="G27" s="316"/>
      <c r="H27" s="316"/>
    </row>
    <row r="28" spans="1:16" ht="38.25">
      <c r="A28" s="303" t="s">
        <v>199</v>
      </c>
      <c r="B28" s="314" t="s">
        <v>395</v>
      </c>
      <c r="C28" s="323" t="s">
        <v>391</v>
      </c>
      <c r="D28" s="323">
        <v>1.2</v>
      </c>
      <c r="E28" s="432">
        <v>0</v>
      </c>
      <c r="F28" s="323">
        <f>D28*E28</f>
        <v>0</v>
      </c>
      <c r="G28" s="316"/>
      <c r="H28" s="316"/>
    </row>
    <row r="29" spans="1:16" ht="12.75">
      <c r="B29" s="314"/>
      <c r="C29" s="315"/>
      <c r="E29" s="431"/>
      <c r="F29" s="317"/>
      <c r="G29" s="316"/>
      <c r="H29" s="316"/>
    </row>
    <row r="30" spans="1:16" ht="12.75">
      <c r="B30" s="314"/>
      <c r="C30" s="315"/>
      <c r="E30" s="431"/>
      <c r="F30" s="317"/>
      <c r="G30" s="316"/>
      <c r="H30" s="316"/>
    </row>
    <row r="31" spans="1:16" ht="15.75">
      <c r="A31" s="506" t="s">
        <v>396</v>
      </c>
      <c r="B31" s="507"/>
      <c r="C31" s="507"/>
      <c r="D31" s="507"/>
      <c r="E31" s="318" t="s">
        <v>155</v>
      </c>
      <c r="F31" s="319">
        <f>SUM(F19:F30)</f>
        <v>0</v>
      </c>
      <c r="G31" s="317"/>
      <c r="J31" s="498"/>
      <c r="K31" s="498"/>
      <c r="L31" s="498"/>
      <c r="M31" s="498"/>
      <c r="N31" s="498"/>
      <c r="O31" s="498"/>
      <c r="P31" s="498"/>
    </row>
    <row r="32" spans="1:16" ht="23.25" customHeight="1">
      <c r="B32" s="325"/>
      <c r="G32" s="317"/>
      <c r="J32" s="508"/>
      <c r="K32" s="508"/>
      <c r="L32" s="508"/>
      <c r="M32" s="508"/>
      <c r="N32" s="508"/>
      <c r="O32" s="508"/>
      <c r="P32" s="508"/>
    </row>
    <row r="33" spans="1:16" ht="13.5" customHeight="1">
      <c r="A33" s="499" t="s">
        <v>397</v>
      </c>
      <c r="B33" s="499"/>
      <c r="C33" s="499"/>
      <c r="D33" s="499"/>
      <c r="E33" s="499"/>
      <c r="F33" s="499"/>
    </row>
    <row r="34" spans="1:16" ht="13.5" customHeight="1">
      <c r="A34" s="313"/>
      <c r="B34" s="313"/>
      <c r="C34" s="313"/>
      <c r="D34" s="313"/>
      <c r="E34" s="429"/>
      <c r="F34" s="313"/>
    </row>
    <row r="35" spans="1:16" ht="31.5" customHeight="1">
      <c r="A35" s="313"/>
      <c r="B35" s="500" t="s">
        <v>398</v>
      </c>
      <c r="C35" s="501"/>
      <c r="D35" s="501"/>
      <c r="E35" s="501"/>
      <c r="F35" s="313"/>
    </row>
    <row r="36" spans="1:16" ht="13.5" customHeight="1">
      <c r="A36" s="313"/>
      <c r="B36" s="313"/>
      <c r="C36" s="313"/>
      <c r="D36" s="313"/>
      <c r="E36" s="429"/>
      <c r="F36" s="313"/>
    </row>
    <row r="37" spans="1:16" ht="60.75" customHeight="1">
      <c r="A37" s="303" t="s">
        <v>217</v>
      </c>
      <c r="B37" s="314" t="s">
        <v>399</v>
      </c>
      <c r="C37" s="323" t="s">
        <v>3</v>
      </c>
      <c r="D37" s="323">
        <v>12</v>
      </c>
      <c r="E37" s="432">
        <v>0</v>
      </c>
      <c r="F37" s="323">
        <f>D37*E37</f>
        <v>0</v>
      </c>
      <c r="G37" s="316"/>
      <c r="H37" s="316"/>
    </row>
    <row r="38" spans="1:16" ht="12.75">
      <c r="B38" s="314"/>
      <c r="C38" s="323"/>
      <c r="D38" s="323"/>
      <c r="E38" s="432"/>
      <c r="F38" s="323"/>
      <c r="G38" s="316"/>
      <c r="H38" s="316"/>
    </row>
    <row r="39" spans="1:16" ht="15.75">
      <c r="A39" s="506" t="s">
        <v>400</v>
      </c>
      <c r="B39" s="507"/>
      <c r="C39" s="507"/>
      <c r="D39" s="507"/>
      <c r="E39" s="318" t="s">
        <v>155</v>
      </c>
      <c r="F39" s="319">
        <f>SUM(F34:F38)</f>
        <v>0</v>
      </c>
      <c r="G39" s="317"/>
      <c r="J39" s="498"/>
      <c r="K39" s="498"/>
      <c r="L39" s="498"/>
      <c r="M39" s="498"/>
      <c r="N39" s="498"/>
      <c r="O39" s="498"/>
      <c r="P39" s="498"/>
    </row>
    <row r="40" spans="1:16" ht="26.25" customHeight="1">
      <c r="B40" s="326"/>
      <c r="C40" s="315"/>
      <c r="E40" s="431"/>
      <c r="F40" s="317"/>
    </row>
    <row r="41" spans="1:16" ht="13.5" customHeight="1">
      <c r="A41" s="499" t="s">
        <v>401</v>
      </c>
      <c r="B41" s="499"/>
      <c r="C41" s="499"/>
      <c r="D41" s="499"/>
      <c r="E41" s="499"/>
      <c r="F41" s="499"/>
    </row>
    <row r="42" spans="1:16" ht="13.5" customHeight="1">
      <c r="A42" s="313"/>
      <c r="B42" s="313"/>
      <c r="C42" s="313"/>
      <c r="D42" s="313"/>
      <c r="E42" s="429"/>
      <c r="F42" s="313"/>
    </row>
    <row r="43" spans="1:16" ht="45" customHeight="1">
      <c r="A43" s="313"/>
      <c r="B43" s="500" t="s">
        <v>402</v>
      </c>
      <c r="C43" s="501"/>
      <c r="D43" s="501"/>
      <c r="E43" s="501"/>
      <c r="F43" s="313"/>
    </row>
    <row r="44" spans="1:16" ht="87" customHeight="1">
      <c r="A44" s="313"/>
      <c r="B44" s="500" t="s">
        <v>403</v>
      </c>
      <c r="C44" s="501"/>
      <c r="D44" s="501"/>
      <c r="E44" s="501"/>
      <c r="F44" s="313"/>
    </row>
    <row r="45" spans="1:16" ht="12.75">
      <c r="B45" s="326"/>
      <c r="C45" s="315"/>
      <c r="E45" s="431"/>
      <c r="F45" s="317"/>
    </row>
    <row r="46" spans="1:16" ht="129.75" customHeight="1">
      <c r="A46" s="303" t="s">
        <v>217</v>
      </c>
      <c r="B46" s="326" t="s">
        <v>404</v>
      </c>
      <c r="C46" s="296"/>
      <c r="D46" s="296"/>
      <c r="E46" s="433"/>
      <c r="F46" s="296"/>
    </row>
    <row r="47" spans="1:16" ht="38.25">
      <c r="B47" s="326" t="s">
        <v>405</v>
      </c>
      <c r="C47" s="296"/>
      <c r="D47" s="296"/>
      <c r="E47" s="433"/>
      <c r="F47" s="296"/>
    </row>
    <row r="48" spans="1:16" ht="12.75">
      <c r="B48" s="326" t="s">
        <v>406</v>
      </c>
      <c r="C48" s="323" t="s">
        <v>3</v>
      </c>
      <c r="D48" s="323">
        <v>9.4</v>
      </c>
      <c r="E48" s="432">
        <v>0</v>
      </c>
      <c r="F48" s="323">
        <f>D48*E48</f>
        <v>0</v>
      </c>
    </row>
    <row r="49" spans="1:16" ht="12.75">
      <c r="B49" s="326" t="s">
        <v>407</v>
      </c>
      <c r="C49" s="323" t="s">
        <v>408</v>
      </c>
      <c r="D49" s="323">
        <v>800</v>
      </c>
      <c r="E49" s="432">
        <v>0</v>
      </c>
      <c r="F49" s="323">
        <f>D49*E49</f>
        <v>0</v>
      </c>
    </row>
    <row r="50" spans="1:16" ht="12.75">
      <c r="B50" s="326"/>
      <c r="C50" s="315"/>
      <c r="E50" s="431"/>
      <c r="F50" s="317"/>
    </row>
    <row r="51" spans="1:16" ht="15.75">
      <c r="A51" s="506" t="s">
        <v>409</v>
      </c>
      <c r="B51" s="507"/>
      <c r="C51" s="507"/>
      <c r="D51" s="507"/>
      <c r="E51" s="318" t="s">
        <v>155</v>
      </c>
      <c r="F51" s="319">
        <f>SUM(F45:F50)</f>
        <v>0</v>
      </c>
      <c r="G51" s="317"/>
      <c r="J51" s="498"/>
      <c r="K51" s="498"/>
      <c r="L51" s="498"/>
      <c r="M51" s="498"/>
      <c r="N51" s="498"/>
      <c r="O51" s="498"/>
      <c r="P51" s="498"/>
    </row>
    <row r="52" spans="1:16" ht="27.75" customHeight="1">
      <c r="B52" s="326"/>
      <c r="C52" s="315"/>
      <c r="E52" s="431"/>
      <c r="F52" s="317"/>
    </row>
    <row r="53" spans="1:16" ht="13.5" customHeight="1">
      <c r="A53" s="499" t="s">
        <v>410</v>
      </c>
      <c r="B53" s="499"/>
      <c r="C53" s="499"/>
      <c r="D53" s="499"/>
      <c r="E53" s="499"/>
      <c r="F53" s="499"/>
    </row>
    <row r="54" spans="1:16" s="327" customFormat="1" ht="13.5" customHeight="1">
      <c r="A54" s="313"/>
      <c r="B54" s="313"/>
      <c r="C54" s="313"/>
      <c r="D54" s="313"/>
      <c r="E54" s="429"/>
      <c r="F54" s="313"/>
      <c r="G54" s="296"/>
    </row>
    <row r="55" spans="1:16" ht="77.25" customHeight="1">
      <c r="A55" s="313"/>
      <c r="B55" s="500" t="s">
        <v>411</v>
      </c>
      <c r="C55" s="501"/>
      <c r="D55" s="501"/>
      <c r="E55" s="501"/>
      <c r="F55" s="313"/>
    </row>
    <row r="56" spans="1:16" ht="84" customHeight="1">
      <c r="A56" s="313"/>
      <c r="B56" s="500" t="s">
        <v>412</v>
      </c>
      <c r="C56" s="501"/>
      <c r="D56" s="501"/>
      <c r="E56" s="501"/>
      <c r="F56" s="313"/>
    </row>
    <row r="57" spans="1:16" ht="30.75" customHeight="1">
      <c r="A57" s="313"/>
      <c r="B57" s="500" t="s">
        <v>413</v>
      </c>
      <c r="C57" s="501"/>
      <c r="D57" s="501"/>
      <c r="E57" s="501"/>
      <c r="F57" s="313"/>
    </row>
    <row r="58" spans="1:16" ht="101.25" customHeight="1">
      <c r="A58" s="313"/>
      <c r="B58" s="500" t="s">
        <v>414</v>
      </c>
      <c r="C58" s="501"/>
      <c r="D58" s="501"/>
      <c r="E58" s="501"/>
      <c r="F58" s="313"/>
    </row>
    <row r="59" spans="1:16" ht="76.5" customHeight="1">
      <c r="A59" s="313"/>
      <c r="B59" s="500" t="s">
        <v>415</v>
      </c>
      <c r="C59" s="501"/>
      <c r="D59" s="501"/>
      <c r="E59" s="501"/>
      <c r="F59" s="313"/>
    </row>
    <row r="60" spans="1:16" ht="13.5" customHeight="1">
      <c r="A60" s="313"/>
      <c r="B60" s="313"/>
      <c r="C60" s="313"/>
      <c r="D60" s="313"/>
      <c r="E60" s="429"/>
      <c r="F60" s="313"/>
    </row>
    <row r="61" spans="1:16" ht="25.5">
      <c r="A61" s="303" t="s">
        <v>217</v>
      </c>
      <c r="B61" s="314" t="s">
        <v>416</v>
      </c>
      <c r="C61" s="323" t="s">
        <v>36</v>
      </c>
      <c r="D61" s="323">
        <v>100</v>
      </c>
      <c r="E61" s="432">
        <v>0</v>
      </c>
      <c r="F61" s="323">
        <f>D61*E61</f>
        <v>0</v>
      </c>
      <c r="G61" s="316"/>
      <c r="H61" s="316"/>
    </row>
    <row r="62" spans="1:16" s="327" customFormat="1" ht="12.75">
      <c r="A62" s="303"/>
      <c r="B62" s="314"/>
      <c r="C62" s="323"/>
      <c r="D62" s="323"/>
      <c r="E62" s="432"/>
      <c r="F62" s="323"/>
      <c r="G62" s="316"/>
      <c r="H62" s="328"/>
    </row>
    <row r="63" spans="1:16" ht="63.75">
      <c r="A63" s="303" t="s">
        <v>328</v>
      </c>
      <c r="B63" s="314" t="s">
        <v>417</v>
      </c>
      <c r="C63" s="323" t="s">
        <v>36</v>
      </c>
      <c r="D63" s="323">
        <v>45</v>
      </c>
      <c r="E63" s="432">
        <v>0</v>
      </c>
      <c r="F63" s="323">
        <f>D63*E63</f>
        <v>0</v>
      </c>
      <c r="G63" s="316"/>
      <c r="H63" s="316"/>
    </row>
    <row r="64" spans="1:16" s="327" customFormat="1" ht="12.75">
      <c r="A64" s="303"/>
      <c r="B64" s="314"/>
      <c r="C64" s="323"/>
      <c r="D64" s="323"/>
      <c r="E64" s="432"/>
      <c r="F64" s="323"/>
      <c r="G64" s="316"/>
      <c r="H64" s="328"/>
    </row>
    <row r="65" spans="1:16" ht="88.5" customHeight="1">
      <c r="A65" s="303" t="s">
        <v>330</v>
      </c>
      <c r="B65" s="314" t="s">
        <v>418</v>
      </c>
      <c r="C65" s="323" t="s">
        <v>36</v>
      </c>
      <c r="D65" s="323">
        <v>10</v>
      </c>
      <c r="E65" s="432">
        <v>0</v>
      </c>
      <c r="F65" s="323">
        <f>D65*E65</f>
        <v>0</v>
      </c>
      <c r="G65" s="316"/>
      <c r="H65" s="316"/>
    </row>
    <row r="66" spans="1:16" s="327" customFormat="1" ht="12.75">
      <c r="A66" s="303"/>
      <c r="B66" s="314"/>
      <c r="C66" s="323"/>
      <c r="D66" s="323"/>
      <c r="E66" s="432"/>
      <c r="F66" s="323"/>
      <c r="G66" s="316"/>
      <c r="H66" s="328"/>
    </row>
    <row r="67" spans="1:16" ht="33" customHeight="1">
      <c r="A67" s="303" t="s">
        <v>332</v>
      </c>
      <c r="B67" s="314" t="s">
        <v>419</v>
      </c>
      <c r="C67" s="323" t="s">
        <v>420</v>
      </c>
      <c r="D67" s="323">
        <v>20</v>
      </c>
      <c r="E67" s="432">
        <v>0</v>
      </c>
      <c r="F67" s="323">
        <f>D67*E67</f>
        <v>0</v>
      </c>
      <c r="G67" s="316"/>
      <c r="H67" s="316"/>
    </row>
    <row r="68" spans="1:16" s="327" customFormat="1" ht="12.75">
      <c r="A68" s="303"/>
      <c r="B68" s="314"/>
      <c r="C68" s="323"/>
      <c r="D68" s="323"/>
      <c r="E68" s="432"/>
      <c r="F68" s="323"/>
      <c r="G68" s="316"/>
      <c r="H68" s="328"/>
    </row>
    <row r="69" spans="1:16" s="327" customFormat="1" ht="61.5" customHeight="1">
      <c r="A69" s="303" t="s">
        <v>199</v>
      </c>
      <c r="B69" s="314" t="s">
        <v>421</v>
      </c>
      <c r="C69" s="323" t="s">
        <v>36</v>
      </c>
      <c r="D69" s="323">
        <v>8.5</v>
      </c>
      <c r="E69" s="432">
        <v>0</v>
      </c>
      <c r="F69" s="323">
        <f>D69*E69</f>
        <v>0</v>
      </c>
      <c r="G69" s="316"/>
      <c r="H69" s="328"/>
    </row>
    <row r="70" spans="1:16" s="327" customFormat="1" ht="12.75">
      <c r="A70" s="303"/>
      <c r="B70" s="314"/>
      <c r="C70" s="323"/>
      <c r="D70" s="323"/>
      <c r="E70" s="432"/>
      <c r="F70" s="323"/>
      <c r="G70" s="316"/>
      <c r="H70" s="328"/>
    </row>
    <row r="71" spans="1:16" ht="57.75" customHeight="1">
      <c r="A71" s="303" t="s">
        <v>422</v>
      </c>
      <c r="B71" s="314" t="s">
        <v>423</v>
      </c>
      <c r="C71" s="323"/>
      <c r="D71" s="323"/>
      <c r="E71" s="432"/>
      <c r="F71" s="323"/>
      <c r="G71" s="316"/>
      <c r="H71" s="316"/>
    </row>
    <row r="72" spans="1:16" ht="12.75">
      <c r="B72" s="314" t="s">
        <v>424</v>
      </c>
      <c r="C72" s="323" t="s">
        <v>420</v>
      </c>
      <c r="D72" s="323">
        <v>29.4</v>
      </c>
      <c r="E72" s="432">
        <v>0</v>
      </c>
      <c r="F72" s="323">
        <f>D72*E72</f>
        <v>0</v>
      </c>
      <c r="G72" s="316"/>
      <c r="H72" s="316"/>
    </row>
    <row r="73" spans="1:16" ht="12" customHeight="1">
      <c r="A73" s="329"/>
      <c r="B73" s="314" t="s">
        <v>425</v>
      </c>
      <c r="C73" s="323" t="s">
        <v>420</v>
      </c>
      <c r="D73" s="323">
        <v>463</v>
      </c>
      <c r="E73" s="432">
        <v>0</v>
      </c>
      <c r="F73" s="323">
        <f>D73*E73</f>
        <v>0</v>
      </c>
      <c r="G73" s="316"/>
      <c r="H73" s="316"/>
    </row>
    <row r="74" spans="1:16" ht="12" customHeight="1">
      <c r="A74" s="329"/>
      <c r="B74" s="314"/>
      <c r="C74" s="323"/>
      <c r="D74" s="323"/>
      <c r="E74" s="432"/>
      <c r="F74" s="323"/>
      <c r="G74" s="316"/>
      <c r="H74" s="316"/>
    </row>
    <row r="75" spans="1:16" ht="66" customHeight="1">
      <c r="A75" s="330" t="s">
        <v>426</v>
      </c>
      <c r="B75" s="326" t="s">
        <v>427</v>
      </c>
      <c r="C75" s="331" t="s">
        <v>391</v>
      </c>
      <c r="D75" s="323">
        <v>2</v>
      </c>
      <c r="E75" s="432">
        <v>0</v>
      </c>
      <c r="F75" s="323">
        <f>D75*E75</f>
        <v>0</v>
      </c>
    </row>
    <row r="76" spans="1:16" ht="15.75">
      <c r="A76" s="313"/>
      <c r="B76" s="314"/>
      <c r="C76" s="323"/>
      <c r="D76" s="323"/>
      <c r="E76" s="432"/>
      <c r="F76" s="323"/>
      <c r="G76" s="316"/>
      <c r="H76" s="316"/>
    </row>
    <row r="77" spans="1:16" ht="15.75">
      <c r="A77" s="506" t="s">
        <v>428</v>
      </c>
      <c r="B77" s="507"/>
      <c r="C77" s="507"/>
      <c r="D77" s="507"/>
      <c r="E77" s="318" t="s">
        <v>155</v>
      </c>
      <c r="F77" s="319">
        <f>SUM(F61:F76)</f>
        <v>0</v>
      </c>
      <c r="G77" s="317"/>
      <c r="J77" s="498"/>
      <c r="K77" s="498"/>
      <c r="L77" s="498"/>
      <c r="M77" s="498"/>
      <c r="N77" s="498"/>
      <c r="O77" s="498"/>
      <c r="P77" s="498"/>
    </row>
    <row r="78" spans="1:16" ht="15.75">
      <c r="A78" s="320"/>
      <c r="B78" s="320"/>
      <c r="C78" s="320"/>
      <c r="D78" s="320"/>
      <c r="F78" s="321"/>
      <c r="G78" s="317"/>
      <c r="J78" s="303"/>
      <c r="K78" s="303"/>
      <c r="L78" s="303"/>
      <c r="M78" s="303"/>
      <c r="N78" s="303"/>
      <c r="O78" s="303"/>
      <c r="P78" s="303"/>
    </row>
    <row r="79" spans="1:16" ht="15.75">
      <c r="A79" s="320"/>
      <c r="B79" s="320"/>
      <c r="C79" s="320"/>
      <c r="D79" s="320"/>
      <c r="F79" s="321"/>
      <c r="G79" s="317"/>
      <c r="J79" s="303"/>
      <c r="K79" s="303"/>
      <c r="L79" s="303"/>
      <c r="M79" s="303"/>
      <c r="N79" s="303"/>
      <c r="O79" s="303"/>
      <c r="P79" s="303"/>
    </row>
    <row r="80" spans="1:16" ht="15.75">
      <c r="A80" s="499" t="s">
        <v>429</v>
      </c>
      <c r="B80" s="499"/>
      <c r="C80" s="499"/>
      <c r="D80" s="499"/>
      <c r="E80" s="499"/>
      <c r="F80" s="499"/>
      <c r="J80" s="332"/>
    </row>
    <row r="81" spans="1:6" ht="15.75">
      <c r="A81" s="313"/>
      <c r="B81" s="313"/>
      <c r="C81" s="313"/>
      <c r="D81" s="313"/>
      <c r="E81" s="429"/>
      <c r="F81" s="313"/>
    </row>
    <row r="82" spans="1:6" ht="108" customHeight="1">
      <c r="A82" s="322"/>
      <c r="B82" s="500" t="s">
        <v>430</v>
      </c>
      <c r="C82" s="501"/>
      <c r="D82" s="501"/>
      <c r="E82" s="501"/>
      <c r="F82" s="333"/>
    </row>
    <row r="83" spans="1:6" ht="185.25" customHeight="1">
      <c r="A83" s="322"/>
      <c r="B83" s="500" t="s">
        <v>431</v>
      </c>
      <c r="C83" s="501"/>
      <c r="D83" s="501"/>
      <c r="E83" s="501"/>
      <c r="F83" s="333"/>
    </row>
    <row r="84" spans="1:6" ht="105" customHeight="1">
      <c r="A84" s="322"/>
      <c r="B84" s="500" t="s">
        <v>432</v>
      </c>
      <c r="C84" s="501"/>
      <c r="D84" s="501"/>
      <c r="E84" s="501"/>
      <c r="F84" s="333"/>
    </row>
    <row r="85" spans="1:6" ht="44.25" customHeight="1">
      <c r="A85" s="322"/>
      <c r="B85" s="500" t="s">
        <v>433</v>
      </c>
      <c r="C85" s="501"/>
      <c r="D85" s="501"/>
      <c r="E85" s="501"/>
      <c r="F85" s="333"/>
    </row>
    <row r="86" spans="1:6" ht="12.75">
      <c r="A86" s="334"/>
      <c r="B86" s="326"/>
      <c r="C86" s="296"/>
      <c r="D86" s="296"/>
      <c r="E86" s="433"/>
      <c r="F86" s="296"/>
    </row>
    <row r="87" spans="1:6" ht="25.5">
      <c r="A87" s="334" t="s">
        <v>217</v>
      </c>
      <c r="B87" s="326" t="s">
        <v>434</v>
      </c>
      <c r="C87" s="315" t="s">
        <v>391</v>
      </c>
      <c r="D87" s="323">
        <v>493</v>
      </c>
      <c r="E87" s="432">
        <v>0</v>
      </c>
      <c r="F87" s="323">
        <f>D87*E87</f>
        <v>0</v>
      </c>
    </row>
    <row r="88" spans="1:6" ht="12.75">
      <c r="A88" s="334"/>
      <c r="B88" s="326"/>
      <c r="C88" s="315"/>
      <c r="D88" s="323"/>
      <c r="E88" s="432"/>
      <c r="F88" s="323"/>
    </row>
    <row r="89" spans="1:6" ht="76.5">
      <c r="A89" s="334" t="s">
        <v>328</v>
      </c>
      <c r="B89" s="326" t="s">
        <v>435</v>
      </c>
      <c r="C89" s="315" t="s">
        <v>420</v>
      </c>
      <c r="D89" s="323">
        <v>493</v>
      </c>
      <c r="E89" s="432">
        <v>0</v>
      </c>
      <c r="F89" s="323">
        <f>D89*E89</f>
        <v>0</v>
      </c>
    </row>
    <row r="90" spans="1:6" ht="12.75">
      <c r="A90" s="334"/>
      <c r="B90" s="326"/>
      <c r="C90" s="315"/>
      <c r="D90" s="323"/>
      <c r="E90" s="432"/>
      <c r="F90" s="323"/>
    </row>
    <row r="91" spans="1:6" ht="38.25">
      <c r="A91" s="334" t="s">
        <v>330</v>
      </c>
      <c r="B91" s="326" t="s">
        <v>436</v>
      </c>
      <c r="C91" s="315" t="s">
        <v>420</v>
      </c>
      <c r="D91" s="323">
        <v>493</v>
      </c>
      <c r="E91" s="432">
        <v>0</v>
      </c>
      <c r="F91" s="323">
        <f>D91*E91</f>
        <v>0</v>
      </c>
    </row>
    <row r="92" spans="1:6" ht="12.75">
      <c r="A92" s="334"/>
      <c r="B92" s="326"/>
      <c r="C92" s="315"/>
      <c r="D92" s="323"/>
      <c r="E92" s="432"/>
      <c r="F92" s="323"/>
    </row>
    <row r="93" spans="1:6" ht="153">
      <c r="A93" s="334" t="s">
        <v>332</v>
      </c>
      <c r="B93" s="326" t="s">
        <v>437</v>
      </c>
      <c r="C93" s="315" t="s">
        <v>420</v>
      </c>
      <c r="D93" s="323">
        <v>35.4</v>
      </c>
      <c r="E93" s="432">
        <v>0</v>
      </c>
      <c r="F93" s="323">
        <f>D93*E93</f>
        <v>0</v>
      </c>
    </row>
    <row r="94" spans="1:6" ht="12.75">
      <c r="A94" s="334"/>
      <c r="B94" s="326"/>
      <c r="C94" s="315"/>
      <c r="D94" s="323"/>
      <c r="E94" s="432"/>
      <c r="F94" s="323"/>
    </row>
    <row r="95" spans="1:6" ht="25.5">
      <c r="A95" s="334" t="s">
        <v>199</v>
      </c>
      <c r="B95" s="326" t="s">
        <v>438</v>
      </c>
      <c r="C95" s="315" t="s">
        <v>36</v>
      </c>
      <c r="D95" s="323">
        <v>334.5</v>
      </c>
      <c r="E95" s="432">
        <v>0</v>
      </c>
      <c r="F95" s="323">
        <f>D95*E95</f>
        <v>0</v>
      </c>
    </row>
    <row r="96" spans="1:6" ht="12.75">
      <c r="B96" s="325"/>
      <c r="C96" s="315"/>
      <c r="D96" s="323"/>
      <c r="E96" s="432"/>
      <c r="F96" s="323"/>
    </row>
    <row r="97" spans="1:10" ht="15.75">
      <c r="A97" s="506" t="s">
        <v>439</v>
      </c>
      <c r="B97" s="507"/>
      <c r="C97" s="507"/>
      <c r="D97" s="507"/>
      <c r="E97" s="318" t="s">
        <v>155</v>
      </c>
      <c r="F97" s="319">
        <f>SUM(F86:F96)</f>
        <v>0</v>
      </c>
    </row>
    <row r="99" spans="1:10" ht="15.75">
      <c r="A99" s="499" t="s">
        <v>440</v>
      </c>
      <c r="B99" s="499"/>
      <c r="C99" s="499"/>
      <c r="D99" s="499"/>
      <c r="E99" s="499"/>
      <c r="F99" s="499"/>
      <c r="J99" s="332"/>
    </row>
    <row r="100" spans="1:10" ht="15.75">
      <c r="A100" s="313"/>
      <c r="B100" s="313"/>
      <c r="C100" s="313"/>
      <c r="D100" s="313"/>
      <c r="E100" s="429"/>
      <c r="F100" s="313"/>
      <c r="J100" s="332"/>
    </row>
    <row r="101" spans="1:10" ht="141" customHeight="1">
      <c r="A101" s="313"/>
      <c r="B101" s="500" t="s">
        <v>441</v>
      </c>
      <c r="C101" s="501"/>
      <c r="D101" s="501"/>
      <c r="E101" s="501"/>
      <c r="F101" s="313"/>
      <c r="J101" s="332"/>
    </row>
    <row r="102" spans="1:10" ht="16.5" customHeight="1">
      <c r="A102" s="313"/>
      <c r="B102" s="500" t="s">
        <v>442</v>
      </c>
      <c r="C102" s="501"/>
      <c r="D102" s="501"/>
      <c r="E102" s="501"/>
      <c r="F102" s="313"/>
      <c r="J102" s="332"/>
    </row>
    <row r="103" spans="1:10" ht="110.25" customHeight="1">
      <c r="A103" s="313"/>
      <c r="B103" s="500" t="s">
        <v>443</v>
      </c>
      <c r="C103" s="501"/>
      <c r="D103" s="501"/>
      <c r="E103" s="501"/>
      <c r="F103" s="313"/>
      <c r="J103" s="332"/>
    </row>
    <row r="104" spans="1:10" ht="15.75">
      <c r="A104" s="313"/>
      <c r="B104" s="313"/>
      <c r="C104" s="313"/>
      <c r="D104" s="313"/>
      <c r="E104" s="429"/>
      <c r="F104" s="313"/>
    </row>
    <row r="105" spans="1:10" ht="154.5" customHeight="1">
      <c r="A105" s="303" t="s">
        <v>217</v>
      </c>
      <c r="B105" s="326" t="s">
        <v>444</v>
      </c>
      <c r="C105" s="331" t="s">
        <v>420</v>
      </c>
      <c r="D105" s="323">
        <v>189</v>
      </c>
      <c r="E105" s="432">
        <v>0</v>
      </c>
      <c r="F105" s="323">
        <f>D105*E105</f>
        <v>0</v>
      </c>
    </row>
    <row r="106" spans="1:10" ht="12.75">
      <c r="A106" s="330"/>
      <c r="B106" s="326"/>
      <c r="E106" s="431"/>
      <c r="F106" s="312"/>
    </row>
    <row r="107" spans="1:10" ht="189.75" customHeight="1">
      <c r="A107" s="334" t="s">
        <v>328</v>
      </c>
      <c r="B107" s="326" t="s">
        <v>445</v>
      </c>
      <c r="C107" s="331" t="s">
        <v>420</v>
      </c>
      <c r="D107" s="323">
        <v>54.5</v>
      </c>
      <c r="E107" s="432">
        <v>0</v>
      </c>
      <c r="F107" s="323">
        <f>D107*E107</f>
        <v>0</v>
      </c>
    </row>
    <row r="108" spans="1:10" ht="12.75">
      <c r="A108" s="334"/>
      <c r="B108" s="326"/>
      <c r="C108" s="331"/>
      <c r="D108" s="323"/>
      <c r="E108" s="432"/>
      <c r="F108" s="323"/>
    </row>
    <row r="109" spans="1:10" ht="150" customHeight="1">
      <c r="A109" s="334" t="s">
        <v>330</v>
      </c>
      <c r="B109" s="326" t="s">
        <v>446</v>
      </c>
      <c r="C109" s="331" t="s">
        <v>420</v>
      </c>
      <c r="D109" s="323">
        <v>17</v>
      </c>
      <c r="E109" s="432">
        <v>0</v>
      </c>
      <c r="F109" s="323">
        <f>D109*E109</f>
        <v>0</v>
      </c>
    </row>
    <row r="110" spans="1:10" ht="12.75">
      <c r="A110" s="334"/>
      <c r="B110" s="326"/>
      <c r="C110" s="331"/>
      <c r="D110" s="323"/>
      <c r="E110" s="432"/>
      <c r="F110" s="323"/>
    </row>
    <row r="111" spans="1:10" ht="132.75" customHeight="1">
      <c r="A111" s="334" t="s">
        <v>332</v>
      </c>
      <c r="B111" s="326" t="s">
        <v>447</v>
      </c>
      <c r="C111" s="331" t="s">
        <v>420</v>
      </c>
      <c r="D111" s="323">
        <v>12</v>
      </c>
      <c r="E111" s="432">
        <v>0</v>
      </c>
      <c r="F111" s="323">
        <f>D111*E111</f>
        <v>0</v>
      </c>
    </row>
    <row r="112" spans="1:10" ht="12.75">
      <c r="A112" s="334"/>
      <c r="B112" s="326"/>
      <c r="C112" s="331"/>
      <c r="D112" s="323"/>
      <c r="E112" s="432"/>
      <c r="F112" s="323"/>
    </row>
    <row r="113" spans="1:10" ht="124.5" customHeight="1">
      <c r="A113" s="334" t="s">
        <v>199</v>
      </c>
      <c r="B113" s="326" t="s">
        <v>448</v>
      </c>
      <c r="C113" s="331" t="s">
        <v>420</v>
      </c>
      <c r="D113" s="323">
        <v>232</v>
      </c>
      <c r="E113" s="432">
        <v>0</v>
      </c>
      <c r="F113" s="323">
        <f>D113*E113</f>
        <v>0</v>
      </c>
    </row>
    <row r="114" spans="1:10" ht="12.75">
      <c r="A114" s="334"/>
      <c r="B114" s="326"/>
      <c r="C114" s="331"/>
      <c r="D114" s="323"/>
      <c r="E114" s="432"/>
      <c r="F114" s="323"/>
    </row>
    <row r="115" spans="1:10" ht="129.75" customHeight="1">
      <c r="A115" s="334" t="s">
        <v>422</v>
      </c>
      <c r="B115" s="326" t="s">
        <v>449</v>
      </c>
      <c r="C115" s="331" t="s">
        <v>420</v>
      </c>
      <c r="D115" s="323">
        <v>35.6</v>
      </c>
      <c r="E115" s="432">
        <v>0</v>
      </c>
      <c r="F115" s="323">
        <f>D115*E115</f>
        <v>0</v>
      </c>
    </row>
    <row r="116" spans="1:10" ht="12.75">
      <c r="A116" s="334"/>
      <c r="B116" s="326"/>
      <c r="C116" s="331"/>
      <c r="D116" s="323"/>
      <c r="E116" s="432"/>
      <c r="F116" s="323"/>
    </row>
    <row r="117" spans="1:10" ht="149.25" customHeight="1">
      <c r="A117" s="334" t="s">
        <v>426</v>
      </c>
      <c r="B117" s="326" t="s">
        <v>450</v>
      </c>
      <c r="C117" s="331" t="s">
        <v>420</v>
      </c>
      <c r="D117" s="323">
        <v>66</v>
      </c>
      <c r="E117" s="432">
        <v>0</v>
      </c>
      <c r="F117" s="323">
        <f>D117*E117</f>
        <v>0</v>
      </c>
    </row>
    <row r="118" spans="1:10" ht="24.75" customHeight="1">
      <c r="A118" s="334" t="s">
        <v>451</v>
      </c>
      <c r="B118" s="326" t="s">
        <v>452</v>
      </c>
      <c r="C118" s="331" t="s">
        <v>134</v>
      </c>
      <c r="D118" s="323">
        <v>6</v>
      </c>
      <c r="E118" s="432">
        <v>0</v>
      </c>
      <c r="F118" s="323">
        <f>D118*E118</f>
        <v>0</v>
      </c>
    </row>
    <row r="119" spans="1:10" ht="12.75">
      <c r="A119" s="330"/>
      <c r="B119" s="326"/>
      <c r="C119" s="331"/>
      <c r="D119" s="323"/>
      <c r="E119" s="432"/>
      <c r="F119" s="323"/>
    </row>
    <row r="120" spans="1:10" ht="15.75">
      <c r="A120" s="506" t="s">
        <v>453</v>
      </c>
      <c r="B120" s="507"/>
      <c r="C120" s="507"/>
      <c r="D120" s="507"/>
      <c r="E120" s="318" t="s">
        <v>155</v>
      </c>
      <c r="F120" s="319">
        <f>SUM(F104:F119)</f>
        <v>0</v>
      </c>
    </row>
    <row r="121" spans="1:10" ht="15.75">
      <c r="A121" s="320"/>
      <c r="B121" s="320"/>
      <c r="C121" s="320"/>
      <c r="D121" s="320"/>
      <c r="F121" s="321"/>
    </row>
    <row r="122" spans="1:10" ht="15.75">
      <c r="A122" s="499" t="s">
        <v>454</v>
      </c>
      <c r="B122" s="499"/>
      <c r="C122" s="499"/>
      <c r="D122" s="499"/>
      <c r="E122" s="499"/>
      <c r="F122" s="499"/>
      <c r="J122" s="332"/>
    </row>
    <row r="123" spans="1:10" ht="12.75">
      <c r="A123" s="330"/>
      <c r="B123" s="326"/>
      <c r="C123" s="331"/>
      <c r="D123" s="323"/>
      <c r="E123" s="432"/>
      <c r="F123" s="323"/>
    </row>
    <row r="124" spans="1:10" ht="60.75" customHeight="1">
      <c r="A124" s="330"/>
      <c r="B124" s="509" t="s">
        <v>455</v>
      </c>
      <c r="C124" s="510"/>
      <c r="D124" s="510"/>
      <c r="E124" s="510"/>
      <c r="F124" s="323"/>
    </row>
    <row r="125" spans="1:10" ht="45" customHeight="1">
      <c r="A125" s="330"/>
      <c r="B125" s="509" t="s">
        <v>456</v>
      </c>
      <c r="C125" s="510"/>
      <c r="D125" s="510"/>
      <c r="E125" s="510"/>
      <c r="F125" s="323"/>
    </row>
    <row r="126" spans="1:10" ht="112.5" customHeight="1">
      <c r="A126" s="330"/>
      <c r="B126" s="509" t="s">
        <v>457</v>
      </c>
      <c r="C126" s="510"/>
      <c r="D126" s="510"/>
      <c r="E126" s="510"/>
      <c r="F126" s="323"/>
    </row>
    <row r="127" spans="1:10" ht="33.75" customHeight="1">
      <c r="A127" s="330"/>
      <c r="B127" s="509" t="s">
        <v>458</v>
      </c>
      <c r="C127" s="510"/>
      <c r="D127" s="510"/>
      <c r="E127" s="510"/>
      <c r="F127" s="323"/>
    </row>
    <row r="128" spans="1:10" ht="57" customHeight="1">
      <c r="A128" s="330"/>
      <c r="B128" s="509" t="s">
        <v>459</v>
      </c>
      <c r="C128" s="510"/>
      <c r="D128" s="510"/>
      <c r="E128" s="510"/>
      <c r="F128" s="323"/>
    </row>
    <row r="129" spans="1:6" ht="63.75" customHeight="1">
      <c r="A129" s="330"/>
      <c r="B129" s="509" t="s">
        <v>460</v>
      </c>
      <c r="C129" s="510"/>
      <c r="D129" s="510"/>
      <c r="E129" s="510"/>
      <c r="F129" s="323"/>
    </row>
    <row r="130" spans="1:6" ht="48" customHeight="1">
      <c r="A130" s="330"/>
      <c r="B130" s="509" t="s">
        <v>461</v>
      </c>
      <c r="C130" s="510"/>
      <c r="D130" s="510"/>
      <c r="E130" s="510"/>
      <c r="F130" s="323"/>
    </row>
    <row r="131" spans="1:6" ht="159" customHeight="1">
      <c r="A131" s="330"/>
      <c r="B131" s="509" t="s">
        <v>462</v>
      </c>
      <c r="C131" s="510"/>
      <c r="D131" s="510"/>
      <c r="E131" s="510"/>
      <c r="F131" s="323"/>
    </row>
    <row r="132" spans="1:6" ht="33.75" customHeight="1">
      <c r="A132" s="330"/>
      <c r="B132" s="509" t="s">
        <v>463</v>
      </c>
      <c r="C132" s="511"/>
      <c r="D132" s="511"/>
      <c r="E132" s="511"/>
      <c r="F132" s="323"/>
    </row>
    <row r="133" spans="1:6" ht="15.75" customHeight="1">
      <c r="A133" s="330"/>
      <c r="B133" s="326"/>
      <c r="C133" s="331"/>
      <c r="D133" s="323"/>
      <c r="E133" s="432"/>
      <c r="F133" s="323"/>
    </row>
    <row r="134" spans="1:6" ht="111.75" customHeight="1">
      <c r="A134" s="335">
        <v>1</v>
      </c>
      <c r="B134" s="326" t="s">
        <v>464</v>
      </c>
      <c r="C134" s="331" t="s">
        <v>134</v>
      </c>
      <c r="D134" s="323">
        <v>3</v>
      </c>
      <c r="E134" s="432">
        <v>0</v>
      </c>
      <c r="F134" s="323">
        <f>D134*E134</f>
        <v>0</v>
      </c>
    </row>
    <row r="135" spans="1:6" ht="12.75">
      <c r="A135" s="330"/>
      <c r="B135" s="326"/>
      <c r="C135" s="331"/>
      <c r="D135" s="323"/>
      <c r="E135" s="432"/>
      <c r="F135" s="323"/>
    </row>
    <row r="136" spans="1:6" ht="116.25" customHeight="1">
      <c r="A136" s="335">
        <v>2</v>
      </c>
      <c r="B136" s="326" t="s">
        <v>465</v>
      </c>
      <c r="C136" s="331" t="s">
        <v>134</v>
      </c>
      <c r="D136" s="323">
        <v>5</v>
      </c>
      <c r="E136" s="432">
        <v>0</v>
      </c>
      <c r="F136" s="323">
        <f>D136*E136</f>
        <v>0</v>
      </c>
    </row>
    <row r="137" spans="1:6" ht="12.75">
      <c r="A137" s="330"/>
      <c r="B137" s="326"/>
      <c r="C137" s="331"/>
      <c r="D137" s="323"/>
      <c r="E137" s="432"/>
      <c r="F137" s="323"/>
    </row>
    <row r="138" spans="1:6" ht="12.75">
      <c r="A138" s="330"/>
      <c r="B138" s="326"/>
      <c r="C138" s="331"/>
      <c r="D138" s="323"/>
      <c r="E138" s="432"/>
      <c r="F138" s="323"/>
    </row>
    <row r="139" spans="1:6" ht="114" customHeight="1">
      <c r="A139" s="335">
        <v>3</v>
      </c>
      <c r="B139" s="326" t="s">
        <v>466</v>
      </c>
      <c r="C139" s="331" t="s">
        <v>134</v>
      </c>
      <c r="D139" s="323">
        <v>6</v>
      </c>
      <c r="E139" s="432">
        <v>0</v>
      </c>
      <c r="F139" s="323">
        <f>D139*E139</f>
        <v>0</v>
      </c>
    </row>
    <row r="140" spans="1:6" ht="12.75">
      <c r="A140" s="330"/>
      <c r="B140" s="326"/>
      <c r="C140" s="331"/>
      <c r="D140" s="323"/>
      <c r="E140" s="432"/>
      <c r="F140" s="323"/>
    </row>
    <row r="141" spans="1:6" ht="114.75" customHeight="1">
      <c r="A141" s="335">
        <v>4</v>
      </c>
      <c r="B141" s="326" t="s">
        <v>467</v>
      </c>
      <c r="C141" s="331" t="s">
        <v>134</v>
      </c>
      <c r="D141" s="323">
        <v>1</v>
      </c>
      <c r="E141" s="432">
        <v>0</v>
      </c>
      <c r="F141" s="323">
        <f>D141*E141</f>
        <v>0</v>
      </c>
    </row>
    <row r="142" spans="1:6" ht="12.75">
      <c r="A142" s="330"/>
      <c r="B142" s="326"/>
      <c r="C142" s="331"/>
      <c r="D142" s="323"/>
      <c r="E142" s="432"/>
      <c r="F142" s="323"/>
    </row>
    <row r="143" spans="1:6" ht="104.25" customHeight="1">
      <c r="A143" s="335">
        <v>5</v>
      </c>
      <c r="B143" s="326" t="s">
        <v>468</v>
      </c>
      <c r="C143" s="331" t="s">
        <v>134</v>
      </c>
      <c r="D143" s="323">
        <v>1</v>
      </c>
      <c r="E143" s="432">
        <v>0</v>
      </c>
      <c r="F143" s="323">
        <f>D143*E143</f>
        <v>0</v>
      </c>
    </row>
    <row r="144" spans="1:6" ht="12.75">
      <c r="A144" s="330"/>
      <c r="B144" s="326"/>
      <c r="C144" s="331"/>
      <c r="D144" s="323"/>
      <c r="E144" s="432"/>
      <c r="F144" s="323"/>
    </row>
    <row r="145" spans="1:6" ht="114" customHeight="1">
      <c r="A145" s="335">
        <v>6</v>
      </c>
      <c r="B145" s="326" t="s">
        <v>469</v>
      </c>
      <c r="C145" s="331" t="s">
        <v>134</v>
      </c>
      <c r="D145" s="323">
        <v>1</v>
      </c>
      <c r="E145" s="432">
        <v>0</v>
      </c>
      <c r="F145" s="323">
        <f>D145*E145</f>
        <v>0</v>
      </c>
    </row>
    <row r="146" spans="1:6" ht="12.75">
      <c r="A146" s="330"/>
      <c r="B146" s="326"/>
      <c r="C146" s="331"/>
      <c r="D146" s="323"/>
      <c r="E146" s="432"/>
      <c r="F146" s="323"/>
    </row>
    <row r="147" spans="1:6" ht="113.25" customHeight="1">
      <c r="A147" s="335">
        <v>7</v>
      </c>
      <c r="B147" s="326" t="s">
        <v>470</v>
      </c>
      <c r="C147" s="331" t="s">
        <v>134</v>
      </c>
      <c r="D147" s="323">
        <v>2</v>
      </c>
      <c r="E147" s="432">
        <v>0</v>
      </c>
      <c r="F147" s="323">
        <f>D147*E147</f>
        <v>0</v>
      </c>
    </row>
    <row r="148" spans="1:6" ht="12.75">
      <c r="A148" s="330"/>
      <c r="B148" s="326"/>
      <c r="C148" s="331"/>
      <c r="D148" s="323"/>
      <c r="E148" s="432"/>
      <c r="F148" s="323"/>
    </row>
    <row r="149" spans="1:6" ht="117" customHeight="1">
      <c r="A149" s="335">
        <v>8</v>
      </c>
      <c r="B149" s="326" t="s">
        <v>471</v>
      </c>
      <c r="C149" s="331" t="s">
        <v>134</v>
      </c>
      <c r="D149" s="323">
        <v>1</v>
      </c>
      <c r="E149" s="432">
        <v>0</v>
      </c>
      <c r="F149" s="323">
        <f>D149*E149</f>
        <v>0</v>
      </c>
    </row>
    <row r="150" spans="1:6" ht="12.75">
      <c r="A150" s="330"/>
      <c r="B150" s="326"/>
      <c r="C150" s="331"/>
      <c r="D150" s="323"/>
      <c r="E150" s="432"/>
      <c r="F150" s="323"/>
    </row>
    <row r="151" spans="1:6" ht="30.75" customHeight="1">
      <c r="A151" s="335">
        <v>9</v>
      </c>
      <c r="B151" s="326" t="s">
        <v>472</v>
      </c>
      <c r="C151" s="331" t="s">
        <v>36</v>
      </c>
      <c r="D151" s="323">
        <v>334.5</v>
      </c>
      <c r="E151" s="432">
        <v>0</v>
      </c>
      <c r="F151" s="323">
        <f>D151*E151</f>
        <v>0</v>
      </c>
    </row>
    <row r="152" spans="1:6" ht="17.25" customHeight="1">
      <c r="A152" s="335"/>
      <c r="B152" s="326"/>
      <c r="C152" s="331"/>
      <c r="D152" s="323"/>
      <c r="E152" s="432"/>
      <c r="F152" s="323"/>
    </row>
    <row r="153" spans="1:6" ht="84" customHeight="1">
      <c r="A153" s="335">
        <v>10</v>
      </c>
      <c r="B153" s="326" t="s">
        <v>473</v>
      </c>
      <c r="C153" s="331"/>
      <c r="D153" s="323"/>
      <c r="E153" s="432"/>
      <c r="F153" s="323"/>
    </row>
    <row r="154" spans="1:6" ht="45" customHeight="1">
      <c r="A154" s="335"/>
      <c r="B154" s="326" t="s">
        <v>474</v>
      </c>
      <c r="C154" s="331"/>
      <c r="D154" s="323"/>
      <c r="E154" s="432"/>
      <c r="F154" s="323"/>
    </row>
    <row r="155" spans="1:6" ht="30.75" customHeight="1">
      <c r="A155" s="335"/>
      <c r="B155" s="326" t="s">
        <v>475</v>
      </c>
      <c r="C155" s="331"/>
      <c r="D155" s="323"/>
      <c r="E155" s="432"/>
      <c r="F155" s="323"/>
    </row>
    <row r="156" spans="1:6" ht="20.25" customHeight="1">
      <c r="A156" s="335"/>
      <c r="B156" s="326" t="s">
        <v>476</v>
      </c>
      <c r="C156" s="331" t="s">
        <v>134</v>
      </c>
      <c r="D156" s="323">
        <v>4</v>
      </c>
      <c r="E156" s="432">
        <v>0</v>
      </c>
      <c r="F156" s="323">
        <f>D156*E156</f>
        <v>0</v>
      </c>
    </row>
    <row r="157" spans="1:6" ht="15" customHeight="1">
      <c r="A157" s="335"/>
      <c r="B157" s="326"/>
      <c r="C157" s="331"/>
      <c r="D157" s="323"/>
      <c r="E157" s="432"/>
      <c r="F157" s="323"/>
    </row>
    <row r="158" spans="1:6" ht="75.75" customHeight="1">
      <c r="A158" s="335">
        <v>11</v>
      </c>
      <c r="B158" s="326" t="s">
        <v>477</v>
      </c>
      <c r="C158" s="331"/>
      <c r="D158" s="323"/>
      <c r="E158" s="432"/>
    </row>
    <row r="159" spans="1:6" ht="21.75" customHeight="1">
      <c r="A159" s="335"/>
      <c r="B159" s="326" t="s">
        <v>478</v>
      </c>
      <c r="C159" s="331" t="s">
        <v>134</v>
      </c>
      <c r="D159" s="323">
        <v>1</v>
      </c>
      <c r="E159" s="432">
        <v>0</v>
      </c>
      <c r="F159" s="323">
        <f>D159*E159</f>
        <v>0</v>
      </c>
    </row>
    <row r="160" spans="1:6" ht="21.75" customHeight="1">
      <c r="A160" s="335"/>
      <c r="B160" s="326" t="s">
        <v>479</v>
      </c>
      <c r="C160" s="331" t="s">
        <v>134</v>
      </c>
      <c r="D160" s="323">
        <v>1</v>
      </c>
      <c r="E160" s="432">
        <v>0</v>
      </c>
      <c r="F160" s="323">
        <f>D160*E160</f>
        <v>0</v>
      </c>
    </row>
    <row r="161" spans="1:10" ht="21.75" customHeight="1">
      <c r="A161" s="335"/>
      <c r="B161" s="326" t="s">
        <v>480</v>
      </c>
      <c r="C161" s="331" t="s">
        <v>134</v>
      </c>
      <c r="D161" s="323">
        <v>1</v>
      </c>
      <c r="E161" s="432">
        <v>0</v>
      </c>
      <c r="F161" s="323">
        <f>D161*E161</f>
        <v>0</v>
      </c>
    </row>
    <row r="162" spans="1:10" ht="16.5" customHeight="1">
      <c r="A162" s="330"/>
      <c r="B162" s="326"/>
      <c r="C162" s="331"/>
      <c r="D162" s="323"/>
      <c r="E162" s="432"/>
      <c r="F162" s="323"/>
    </row>
    <row r="163" spans="1:10" ht="15.75">
      <c r="A163" s="506" t="s">
        <v>481</v>
      </c>
      <c r="B163" s="507"/>
      <c r="C163" s="507"/>
      <c r="D163" s="507"/>
      <c r="E163" s="318" t="s">
        <v>155</v>
      </c>
      <c r="F163" s="319">
        <f>SUM(F134:F162)</f>
        <v>0</v>
      </c>
    </row>
    <row r="164" spans="1:10" ht="27.75" customHeight="1">
      <c r="A164" s="330"/>
      <c r="B164" s="326"/>
      <c r="C164" s="331"/>
      <c r="D164" s="323"/>
      <c r="E164" s="432"/>
      <c r="F164" s="323"/>
    </row>
    <row r="166" spans="1:10" ht="15.75">
      <c r="A166" s="499" t="s">
        <v>482</v>
      </c>
      <c r="B166" s="499"/>
      <c r="C166" s="499"/>
      <c r="D166" s="499"/>
      <c r="E166" s="499"/>
      <c r="F166" s="499"/>
      <c r="J166" s="332"/>
    </row>
    <row r="167" spans="1:10" ht="156" customHeight="1">
      <c r="B167" s="509" t="s">
        <v>483</v>
      </c>
      <c r="C167" s="510"/>
      <c r="D167" s="510"/>
      <c r="E167" s="510"/>
    </row>
    <row r="168" spans="1:10" ht="99.75" customHeight="1">
      <c r="B168" s="509" t="s">
        <v>484</v>
      </c>
      <c r="C168" s="510"/>
      <c r="D168" s="510"/>
      <c r="E168" s="510"/>
    </row>
    <row r="169" spans="1:10" ht="88.5" customHeight="1">
      <c r="B169" s="509" t="s">
        <v>485</v>
      </c>
      <c r="C169" s="510"/>
      <c r="D169" s="510"/>
      <c r="E169" s="510"/>
    </row>
    <row r="170" spans="1:10" ht="73.5" customHeight="1">
      <c r="B170" s="509" t="s">
        <v>486</v>
      </c>
      <c r="C170" s="510"/>
      <c r="D170" s="510"/>
      <c r="E170" s="510"/>
    </row>
    <row r="171" spans="1:10" ht="64.5" customHeight="1">
      <c r="B171" s="509" t="s">
        <v>487</v>
      </c>
      <c r="C171" s="510"/>
      <c r="D171" s="510"/>
      <c r="E171" s="510"/>
    </row>
    <row r="172" spans="1:10">
      <c r="A172" s="303" t="s">
        <v>217</v>
      </c>
      <c r="B172" s="336" t="s">
        <v>488</v>
      </c>
      <c r="C172" s="331" t="s">
        <v>391</v>
      </c>
      <c r="D172" s="323">
        <v>986.7</v>
      </c>
      <c r="E172" s="432">
        <v>0</v>
      </c>
      <c r="F172" s="323">
        <f>D172*E172</f>
        <v>0</v>
      </c>
    </row>
    <row r="173" spans="1:10" ht="12.75">
      <c r="C173" s="331"/>
      <c r="D173" s="323"/>
      <c r="E173" s="432"/>
      <c r="F173" s="323"/>
    </row>
    <row r="174" spans="1:10">
      <c r="A174" s="303" t="s">
        <v>328</v>
      </c>
      <c r="B174" s="336" t="s">
        <v>489</v>
      </c>
      <c r="C174" s="331" t="s">
        <v>391</v>
      </c>
      <c r="D174" s="323">
        <v>809.6</v>
      </c>
      <c r="E174" s="432">
        <v>0</v>
      </c>
      <c r="F174" s="323">
        <f>D174*E174</f>
        <v>0</v>
      </c>
    </row>
    <row r="175" spans="1:10" ht="12.75">
      <c r="C175" s="331"/>
      <c r="D175" s="323"/>
      <c r="E175" s="432"/>
      <c r="F175" s="323"/>
    </row>
    <row r="176" spans="1:10" ht="15.75">
      <c r="A176" s="506" t="s">
        <v>490</v>
      </c>
      <c r="B176" s="507"/>
      <c r="C176" s="507"/>
      <c r="D176" s="507"/>
      <c r="E176" s="318" t="s">
        <v>155</v>
      </c>
      <c r="F176" s="319">
        <f>SUM(F170:F175)</f>
        <v>0</v>
      </c>
    </row>
    <row r="177" spans="1:10" ht="30.75" customHeight="1"/>
    <row r="178" spans="1:10" s="327" customFormat="1" ht="15.75">
      <c r="A178" s="499" t="s">
        <v>491</v>
      </c>
      <c r="B178" s="499"/>
      <c r="C178" s="499"/>
      <c r="D178" s="499"/>
      <c r="E178" s="499"/>
      <c r="F178" s="499"/>
      <c r="G178" s="296"/>
      <c r="J178" s="337"/>
    </row>
    <row r="179" spans="1:10" s="327" customFormat="1" ht="57.75" customHeight="1">
      <c r="A179" s="313"/>
      <c r="B179" s="509" t="s">
        <v>492</v>
      </c>
      <c r="C179" s="510"/>
      <c r="D179" s="510"/>
      <c r="E179" s="510"/>
      <c r="F179" s="313"/>
      <c r="G179" s="296"/>
      <c r="J179" s="337"/>
    </row>
    <row r="180" spans="1:10" s="327" customFormat="1" ht="75.75" customHeight="1">
      <c r="A180" s="313"/>
      <c r="B180" s="509" t="s">
        <v>493</v>
      </c>
      <c r="C180" s="510"/>
      <c r="D180" s="510"/>
      <c r="E180" s="510"/>
      <c r="F180" s="313"/>
      <c r="G180" s="296"/>
      <c r="J180" s="337"/>
    </row>
    <row r="181" spans="1:10" ht="48" customHeight="1">
      <c r="A181" s="313"/>
      <c r="B181" s="509" t="s">
        <v>494</v>
      </c>
      <c r="C181" s="510"/>
      <c r="D181" s="510"/>
      <c r="E181" s="510"/>
      <c r="F181" s="313"/>
      <c r="J181" s="332"/>
    </row>
    <row r="182" spans="1:10" ht="88.5" customHeight="1">
      <c r="A182" s="313"/>
      <c r="B182" s="509" t="s">
        <v>495</v>
      </c>
      <c r="C182" s="510"/>
      <c r="D182" s="510"/>
      <c r="E182" s="510"/>
      <c r="F182" s="313"/>
      <c r="J182" s="332"/>
    </row>
    <row r="183" spans="1:10" ht="13.5" customHeight="1">
      <c r="A183" s="313"/>
      <c r="B183" s="313"/>
      <c r="C183" s="313"/>
      <c r="D183" s="313"/>
      <c r="E183" s="429"/>
      <c r="F183" s="313"/>
      <c r="J183" s="332"/>
    </row>
    <row r="184" spans="1:10" ht="66.75" customHeight="1">
      <c r="A184" s="335">
        <v>1</v>
      </c>
      <c r="B184" s="338" t="s">
        <v>496</v>
      </c>
      <c r="C184" s="331" t="s">
        <v>391</v>
      </c>
      <c r="D184" s="323">
        <v>522</v>
      </c>
      <c r="E184" s="432">
        <v>0</v>
      </c>
      <c r="F184" s="323">
        <f>D184*E184</f>
        <v>0</v>
      </c>
    </row>
    <row r="185" spans="1:10">
      <c r="B185" s="338"/>
    </row>
    <row r="186" spans="1:10" ht="15.75">
      <c r="A186" s="506" t="s">
        <v>497</v>
      </c>
      <c r="B186" s="507"/>
      <c r="C186" s="507"/>
      <c r="D186" s="507"/>
      <c r="E186" s="318" t="s">
        <v>155</v>
      </c>
      <c r="F186" s="319">
        <f>SUM(F182:F185)</f>
        <v>0</v>
      </c>
    </row>
    <row r="189" spans="1:10" ht="15.75">
      <c r="A189" s="499" t="s">
        <v>498</v>
      </c>
      <c r="B189" s="499"/>
      <c r="C189" s="499"/>
      <c r="D189" s="499"/>
      <c r="E189" s="499"/>
      <c r="F189" s="499"/>
      <c r="J189" s="332"/>
    </row>
    <row r="190" spans="1:10" ht="136.5" customHeight="1">
      <c r="A190" s="313"/>
      <c r="B190" s="509" t="s">
        <v>499</v>
      </c>
      <c r="C190" s="510"/>
      <c r="D190" s="510"/>
      <c r="E190" s="510"/>
      <c r="F190" s="313"/>
      <c r="J190" s="332"/>
    </row>
    <row r="191" spans="1:10" ht="61.5" customHeight="1">
      <c r="A191" s="313"/>
      <c r="B191" s="509" t="s">
        <v>500</v>
      </c>
      <c r="C191" s="510"/>
      <c r="D191" s="510"/>
      <c r="E191" s="510"/>
      <c r="F191" s="313"/>
      <c r="J191" s="332"/>
    </row>
    <row r="192" spans="1:10" ht="156" customHeight="1">
      <c r="A192" s="313"/>
      <c r="B192" s="509" t="s">
        <v>501</v>
      </c>
      <c r="C192" s="510"/>
      <c r="D192" s="510"/>
      <c r="E192" s="510"/>
      <c r="F192" s="313"/>
      <c r="J192" s="332"/>
    </row>
    <row r="193" spans="1:10" ht="114" customHeight="1">
      <c r="A193" s="313"/>
      <c r="B193" s="509" t="s">
        <v>502</v>
      </c>
      <c r="C193" s="510"/>
      <c r="D193" s="510"/>
      <c r="E193" s="510"/>
      <c r="F193" s="313"/>
      <c r="J193" s="332"/>
    </row>
    <row r="194" spans="1:10" ht="15.75" customHeight="1">
      <c r="A194" s="313"/>
      <c r="B194" s="313"/>
      <c r="C194" s="313"/>
      <c r="D194" s="313"/>
      <c r="E194" s="429"/>
      <c r="F194" s="313"/>
      <c r="J194" s="332"/>
    </row>
    <row r="195" spans="1:10" ht="176.25" customHeight="1">
      <c r="A195" s="335">
        <v>1</v>
      </c>
      <c r="B195" s="338" t="s">
        <v>503</v>
      </c>
      <c r="C195" s="331" t="s">
        <v>391</v>
      </c>
      <c r="D195" s="323">
        <v>80</v>
      </c>
      <c r="E195" s="432">
        <v>0</v>
      </c>
      <c r="F195" s="323">
        <f>D195*E195</f>
        <v>0</v>
      </c>
      <c r="J195" s="332"/>
    </row>
    <row r="196" spans="1:10" ht="19.5" customHeight="1"/>
    <row r="197" spans="1:10" ht="15.75">
      <c r="A197" s="506" t="s">
        <v>504</v>
      </c>
      <c r="B197" s="507"/>
      <c r="C197" s="507"/>
      <c r="D197" s="507"/>
      <c r="E197" s="318" t="s">
        <v>155</v>
      </c>
      <c r="F197" s="319">
        <f>SUM(F195:F196)</f>
        <v>0</v>
      </c>
    </row>
    <row r="199" spans="1:10">
      <c r="B199" s="339" t="s">
        <v>505</v>
      </c>
      <c r="F199" s="306">
        <f>F14+F31+F39+F51+F77+F97+F120+F163+F176+F186+F197</f>
        <v>0</v>
      </c>
    </row>
    <row r="200" spans="1:10">
      <c r="E200" s="434" t="s">
        <v>153</v>
      </c>
      <c r="F200" s="340">
        <f>F199*0.25</f>
        <v>0</v>
      </c>
    </row>
    <row r="201" spans="1:10">
      <c r="A201" s="341"/>
      <c r="B201" s="342"/>
      <c r="C201" s="343"/>
      <c r="D201" s="344" t="s">
        <v>154</v>
      </c>
      <c r="E201" s="344"/>
      <c r="F201" s="345">
        <f>F199*1.25</f>
        <v>0</v>
      </c>
    </row>
  </sheetData>
  <protectedRanges>
    <protectedRange sqref="E184:F184 E164:F164 E75:F75 F123:F157 E172:F175 E195:F195 E123:E162 E105:F119 F159:F162" name="Range1"/>
  </protectedRanges>
  <mergeCells count="68">
    <mergeCell ref="A197:D197"/>
    <mergeCell ref="A186:D186"/>
    <mergeCell ref="A189:F189"/>
    <mergeCell ref="B190:E190"/>
    <mergeCell ref="B191:E191"/>
    <mergeCell ref="B192:E192"/>
    <mergeCell ref="B193:E193"/>
    <mergeCell ref="B182:E182"/>
    <mergeCell ref="A166:F166"/>
    <mergeCell ref="B167:E167"/>
    <mergeCell ref="B168:E168"/>
    <mergeCell ref="B169:E169"/>
    <mergeCell ref="B170:E170"/>
    <mergeCell ref="B171:E171"/>
    <mergeCell ref="A176:D176"/>
    <mergeCell ref="A178:F178"/>
    <mergeCell ref="B179:E179"/>
    <mergeCell ref="B180:E180"/>
    <mergeCell ref="B181:E181"/>
    <mergeCell ref="A163:D163"/>
    <mergeCell ref="A120:D120"/>
    <mergeCell ref="A122:F122"/>
    <mergeCell ref="B124:E124"/>
    <mergeCell ref="B125:E125"/>
    <mergeCell ref="B126:E126"/>
    <mergeCell ref="B127:E127"/>
    <mergeCell ref="B128:E128"/>
    <mergeCell ref="B129:E129"/>
    <mergeCell ref="B130:E130"/>
    <mergeCell ref="B131:E131"/>
    <mergeCell ref="B132:E132"/>
    <mergeCell ref="B103:E103"/>
    <mergeCell ref="A77:D77"/>
    <mergeCell ref="J77:P77"/>
    <mergeCell ref="A80:F80"/>
    <mergeCell ref="B82:E82"/>
    <mergeCell ref="B83:E83"/>
    <mergeCell ref="B84:E84"/>
    <mergeCell ref="B85:E85"/>
    <mergeCell ref="A97:D97"/>
    <mergeCell ref="A99:F99"/>
    <mergeCell ref="B101:E101"/>
    <mergeCell ref="B102:E102"/>
    <mergeCell ref="B59:E59"/>
    <mergeCell ref="A39:D39"/>
    <mergeCell ref="J39:P39"/>
    <mergeCell ref="A41:F41"/>
    <mergeCell ref="B43:E43"/>
    <mergeCell ref="B44:E44"/>
    <mergeCell ref="A51:D51"/>
    <mergeCell ref="J51:P51"/>
    <mergeCell ref="A53:F53"/>
    <mergeCell ref="B55:E55"/>
    <mergeCell ref="B56:E56"/>
    <mergeCell ref="B57:E57"/>
    <mergeCell ref="B58:E58"/>
    <mergeCell ref="J14:P14"/>
    <mergeCell ref="A16:F16"/>
    <mergeCell ref="B35:E35"/>
    <mergeCell ref="B2:F2"/>
    <mergeCell ref="B4:F4"/>
    <mergeCell ref="A9:F9"/>
    <mergeCell ref="A14:D14"/>
    <mergeCell ref="B18:E18"/>
    <mergeCell ref="A31:D31"/>
    <mergeCell ref="J31:P31"/>
    <mergeCell ref="J32:P32"/>
    <mergeCell ref="A33:F33"/>
  </mergeCells>
  <pageMargins left="0.70866141732283472" right="0.39370078740157483" top="0.39370078740157483" bottom="0.39370078740157483" header="7.874015748031496E-2" footer="7.874015748031496E-2"/>
  <pageSetup paperSize="9" scale="78" firstPageNumber="2" orientation="portrait" r:id="rId1"/>
  <headerFooter alignWithMargins="0">
    <oddFooter>&amp;C_______________________________________________________________________________________
&amp;P - &amp;A&amp;R&amp;P</oddFooter>
  </headerFooter>
  <rowBreaks count="5" manualBreakCount="5">
    <brk id="40" max="5" man="1"/>
    <brk id="78" max="5" man="1"/>
    <brk id="98" max="5" man="1"/>
    <brk id="120" max="5" man="1"/>
    <brk id="177"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DE9AB-752E-45DB-A679-2997B971CFE8}">
  <sheetPr>
    <tabColor theme="0"/>
  </sheetPr>
  <dimension ref="A1:G402"/>
  <sheetViews>
    <sheetView tabSelected="1" zoomScaleNormal="100" zoomScaleSheetLayoutView="100" workbookViewId="0">
      <pane ySplit="4" topLeftCell="A5" activePane="bottomLeft" state="frozen"/>
      <selection pane="bottomLeft" activeCell="B6" sqref="B6"/>
    </sheetView>
  </sheetViews>
  <sheetFormatPr defaultRowHeight="15"/>
  <cols>
    <col min="1" max="1" width="5.140625" style="203" customWidth="1"/>
    <col min="2" max="2" width="40.85546875" style="203" customWidth="1"/>
    <col min="3" max="3" width="8.140625" style="290" customWidth="1"/>
    <col min="4" max="4" width="9.140625" style="290"/>
    <col min="5" max="5" width="15.7109375" style="445" customWidth="1"/>
    <col min="6" max="6" width="15.7109375" style="289" customWidth="1"/>
    <col min="7" max="7" width="8.7109375" style="203" customWidth="1"/>
    <col min="8" max="16384" width="9.140625" style="203"/>
  </cols>
  <sheetData>
    <row r="1" spans="1:7">
      <c r="A1" s="201"/>
      <c r="B1" s="201"/>
      <c r="C1" s="201"/>
      <c r="D1" s="201"/>
      <c r="E1" s="435"/>
      <c r="F1" s="202"/>
      <c r="G1" s="201"/>
    </row>
    <row r="2" spans="1:7" ht="15.75">
      <c r="A2" s="201"/>
      <c r="B2" s="201"/>
      <c r="C2" s="201"/>
      <c r="D2" s="204" t="s">
        <v>157</v>
      </c>
      <c r="E2" s="512" t="s">
        <v>158</v>
      </c>
      <c r="F2" s="512"/>
      <c r="G2" s="512"/>
    </row>
    <row r="3" spans="1:7" ht="15.75">
      <c r="A3" s="513" t="s">
        <v>159</v>
      </c>
      <c r="B3" s="513"/>
      <c r="C3" s="201"/>
      <c r="D3" s="204" t="s">
        <v>160</v>
      </c>
      <c r="E3" s="512" t="s">
        <v>161</v>
      </c>
      <c r="F3" s="512"/>
      <c r="G3" s="512"/>
    </row>
    <row r="4" spans="1:7" ht="15" customHeight="1">
      <c r="A4" s="205" t="s">
        <v>13</v>
      </c>
      <c r="B4" s="206" t="s">
        <v>15</v>
      </c>
      <c r="C4" s="207" t="s">
        <v>16</v>
      </c>
      <c r="D4" s="208" t="s">
        <v>14</v>
      </c>
      <c r="E4" s="436" t="s">
        <v>150</v>
      </c>
      <c r="F4" s="208" t="s">
        <v>151</v>
      </c>
      <c r="G4" s="201"/>
    </row>
    <row r="5" spans="1:7" s="211" customFormat="1" ht="12.75">
      <c r="A5" s="204"/>
      <c r="B5" s="204"/>
      <c r="C5" s="209"/>
      <c r="D5" s="209"/>
      <c r="E5" s="283"/>
      <c r="F5" s="210"/>
      <c r="G5" s="204"/>
    </row>
    <row r="6" spans="1:7" s="211" customFormat="1" ht="12.75">
      <c r="A6" s="212"/>
      <c r="B6" s="213" t="s">
        <v>162</v>
      </c>
      <c r="C6" s="214"/>
      <c r="D6" s="214"/>
      <c r="E6" s="437"/>
      <c r="F6" s="215"/>
      <c r="G6" s="204"/>
    </row>
    <row r="7" spans="1:7" s="211" customFormat="1" ht="12.75">
      <c r="A7" s="216"/>
      <c r="B7" s="217"/>
      <c r="C7" s="209"/>
      <c r="D7" s="209"/>
      <c r="E7" s="283"/>
      <c r="F7" s="210"/>
      <c r="G7" s="204"/>
    </row>
    <row r="8" spans="1:7" s="211" customFormat="1" ht="25.5">
      <c r="A8" s="216" t="s">
        <v>163</v>
      </c>
      <c r="B8" s="218" t="s">
        <v>164</v>
      </c>
      <c r="C8" s="219" t="s">
        <v>165</v>
      </c>
      <c r="D8" s="219">
        <v>1</v>
      </c>
      <c r="E8" s="230"/>
      <c r="F8" s="220"/>
      <c r="G8" s="204"/>
    </row>
    <row r="9" spans="1:7" s="211" customFormat="1" ht="165.75">
      <c r="A9" s="216"/>
      <c r="B9" s="218" t="s">
        <v>166</v>
      </c>
      <c r="C9" s="219" t="s">
        <v>134</v>
      </c>
      <c r="D9" s="219">
        <v>1</v>
      </c>
      <c r="E9" s="230">
        <v>0</v>
      </c>
      <c r="F9" s="220">
        <f t="shared" ref="F9:F20" si="0">D9*E9</f>
        <v>0</v>
      </c>
      <c r="G9" s="220"/>
    </row>
    <row r="10" spans="1:7" s="211" customFormat="1" ht="25.5">
      <c r="A10" s="216"/>
      <c r="B10" s="218" t="s">
        <v>167</v>
      </c>
      <c r="C10" s="219" t="s">
        <v>134</v>
      </c>
      <c r="D10" s="219">
        <v>1</v>
      </c>
      <c r="E10" s="230">
        <v>0</v>
      </c>
      <c r="F10" s="221">
        <f t="shared" si="0"/>
        <v>0</v>
      </c>
      <c r="G10" s="204"/>
    </row>
    <row r="11" spans="1:7" s="211" customFormat="1" ht="25.5">
      <c r="A11" s="216"/>
      <c r="B11" s="218" t="s">
        <v>168</v>
      </c>
      <c r="C11" s="219" t="s">
        <v>134</v>
      </c>
      <c r="D11" s="219">
        <v>1</v>
      </c>
      <c r="E11" s="230">
        <v>0</v>
      </c>
      <c r="F11" s="221">
        <f t="shared" si="0"/>
        <v>0</v>
      </c>
      <c r="G11" s="204"/>
    </row>
    <row r="12" spans="1:7" s="211" customFormat="1" ht="25.5">
      <c r="A12" s="216"/>
      <c r="B12" s="218" t="s">
        <v>169</v>
      </c>
      <c r="C12" s="219" t="s">
        <v>134</v>
      </c>
      <c r="D12" s="219">
        <v>1</v>
      </c>
      <c r="E12" s="230">
        <v>0</v>
      </c>
      <c r="F12" s="221">
        <f t="shared" si="0"/>
        <v>0</v>
      </c>
      <c r="G12" s="204"/>
    </row>
    <row r="13" spans="1:7" s="211" customFormat="1" ht="25.5">
      <c r="A13" s="216"/>
      <c r="B13" s="218" t="s">
        <v>170</v>
      </c>
      <c r="C13" s="219" t="s">
        <v>134</v>
      </c>
      <c r="D13" s="219">
        <v>1</v>
      </c>
      <c r="E13" s="230">
        <v>0</v>
      </c>
      <c r="F13" s="221">
        <f t="shared" si="0"/>
        <v>0</v>
      </c>
      <c r="G13" s="204"/>
    </row>
    <row r="14" spans="1:7" s="211" customFormat="1" ht="12.75">
      <c r="A14" s="216"/>
      <c r="B14" s="218" t="s">
        <v>171</v>
      </c>
      <c r="C14" s="219" t="s">
        <v>134</v>
      </c>
      <c r="D14" s="219">
        <v>2</v>
      </c>
      <c r="E14" s="230">
        <v>0</v>
      </c>
      <c r="F14" s="221">
        <f t="shared" si="0"/>
        <v>0</v>
      </c>
      <c r="G14" s="204"/>
    </row>
    <row r="15" spans="1:7" s="211" customFormat="1" ht="12.75">
      <c r="A15" s="216"/>
      <c r="B15" s="218" t="s">
        <v>172</v>
      </c>
      <c r="C15" s="219" t="s">
        <v>134</v>
      </c>
      <c r="D15" s="219">
        <v>1</v>
      </c>
      <c r="E15" s="230">
        <v>0</v>
      </c>
      <c r="F15" s="221">
        <f t="shared" si="0"/>
        <v>0</v>
      </c>
      <c r="G15" s="204"/>
    </row>
    <row r="16" spans="1:7" s="211" customFormat="1" ht="12.75">
      <c r="A16" s="216"/>
      <c r="B16" s="218" t="s">
        <v>173</v>
      </c>
      <c r="C16" s="219" t="s">
        <v>134</v>
      </c>
      <c r="D16" s="219">
        <v>2</v>
      </c>
      <c r="E16" s="230">
        <v>0</v>
      </c>
      <c r="F16" s="221">
        <f t="shared" si="0"/>
        <v>0</v>
      </c>
      <c r="G16" s="204"/>
    </row>
    <row r="17" spans="1:7" s="211" customFormat="1" ht="12.75">
      <c r="A17" s="216"/>
      <c r="B17" s="218" t="s">
        <v>174</v>
      </c>
      <c r="C17" s="219" t="s">
        <v>134</v>
      </c>
      <c r="D17" s="219">
        <v>23</v>
      </c>
      <c r="E17" s="230">
        <v>0</v>
      </c>
      <c r="F17" s="221">
        <f t="shared" si="0"/>
        <v>0</v>
      </c>
      <c r="G17" s="204"/>
    </row>
    <row r="18" spans="1:7" s="211" customFormat="1" ht="12.75">
      <c r="A18" s="216"/>
      <c r="B18" s="218" t="s">
        <v>175</v>
      </c>
      <c r="C18" s="219" t="s">
        <v>134</v>
      </c>
      <c r="D18" s="219">
        <v>2</v>
      </c>
      <c r="E18" s="230">
        <v>0</v>
      </c>
      <c r="F18" s="221">
        <f t="shared" si="0"/>
        <v>0</v>
      </c>
      <c r="G18" s="204"/>
    </row>
    <row r="19" spans="1:7" s="211" customFormat="1" ht="12.75">
      <c r="A19" s="216"/>
      <c r="B19" s="218" t="s">
        <v>176</v>
      </c>
      <c r="C19" s="219" t="s">
        <v>134</v>
      </c>
      <c r="D19" s="219">
        <v>14</v>
      </c>
      <c r="E19" s="230">
        <v>0</v>
      </c>
      <c r="F19" s="221">
        <f t="shared" si="0"/>
        <v>0</v>
      </c>
      <c r="G19" s="204"/>
    </row>
    <row r="20" spans="1:7" ht="66" customHeight="1">
      <c r="A20" s="216"/>
      <c r="B20" s="222" t="s">
        <v>177</v>
      </c>
      <c r="C20" s="219" t="s">
        <v>165</v>
      </c>
      <c r="D20" s="219">
        <v>1</v>
      </c>
      <c r="E20" s="230">
        <v>0</v>
      </c>
      <c r="F20" s="221">
        <f t="shared" si="0"/>
        <v>0</v>
      </c>
      <c r="G20" s="201"/>
    </row>
    <row r="21" spans="1:7">
      <c r="A21" s="216"/>
      <c r="B21" s="223"/>
      <c r="C21" s="224"/>
      <c r="D21" s="224"/>
      <c r="E21" s="438"/>
      <c r="F21" s="221"/>
      <c r="G21" s="201"/>
    </row>
    <row r="22" spans="1:7">
      <c r="A22" s="216"/>
      <c r="B22" s="225" t="s">
        <v>178</v>
      </c>
      <c r="C22" s="226"/>
      <c r="D22" s="226"/>
      <c r="E22" s="227" t="s">
        <v>155</v>
      </c>
      <c r="F22" s="228">
        <f>SUM(F8:F21)</f>
        <v>0</v>
      </c>
      <c r="G22" s="201"/>
    </row>
    <row r="23" spans="1:7">
      <c r="A23" s="216"/>
      <c r="B23" s="229"/>
      <c r="C23" s="209"/>
      <c r="D23" s="209"/>
      <c r="E23" s="230"/>
      <c r="F23" s="230"/>
      <c r="G23" s="201"/>
    </row>
    <row r="24" spans="1:7">
      <c r="A24" s="212"/>
      <c r="B24" s="213" t="s">
        <v>179</v>
      </c>
      <c r="C24" s="214"/>
      <c r="D24" s="214"/>
      <c r="E24" s="439"/>
      <c r="F24" s="215"/>
      <c r="G24" s="201"/>
    </row>
    <row r="25" spans="1:7">
      <c r="A25" s="216"/>
      <c r="B25" s="229"/>
      <c r="C25" s="209"/>
      <c r="D25" s="209"/>
      <c r="E25" s="230"/>
      <c r="F25" s="210"/>
      <c r="G25" s="201"/>
    </row>
    <row r="26" spans="1:7" ht="38.25">
      <c r="A26" s="216"/>
      <c r="B26" s="229" t="s">
        <v>180</v>
      </c>
      <c r="C26" s="209"/>
      <c r="D26" s="209"/>
      <c r="E26" s="230"/>
      <c r="F26" s="210"/>
      <c r="G26" s="201"/>
    </row>
    <row r="27" spans="1:7">
      <c r="A27" s="216"/>
      <c r="B27" s="229"/>
      <c r="C27" s="209"/>
      <c r="D27" s="209"/>
      <c r="E27" s="230"/>
      <c r="F27" s="210"/>
      <c r="G27" s="201"/>
    </row>
    <row r="28" spans="1:7">
      <c r="A28" s="231"/>
      <c r="B28" s="229" t="s">
        <v>181</v>
      </c>
      <c r="C28" s="232"/>
      <c r="D28" s="232"/>
      <c r="E28" s="230"/>
      <c r="F28" s="221"/>
      <c r="G28" s="201"/>
    </row>
    <row r="29" spans="1:7">
      <c r="A29" s="231"/>
      <c r="B29" s="233"/>
      <c r="C29" s="232"/>
      <c r="D29" s="232"/>
      <c r="E29" s="230"/>
      <c r="F29" s="221"/>
      <c r="G29" s="201"/>
    </row>
    <row r="30" spans="1:7">
      <c r="A30" s="231"/>
      <c r="B30" s="229" t="s">
        <v>182</v>
      </c>
      <c r="C30" s="232"/>
      <c r="D30" s="232"/>
      <c r="E30" s="230"/>
      <c r="F30" s="221"/>
      <c r="G30" s="201"/>
    </row>
    <row r="31" spans="1:7" ht="409.5">
      <c r="A31" s="231"/>
      <c r="B31" s="217" t="s">
        <v>183</v>
      </c>
      <c r="C31" s="232"/>
      <c r="D31" s="232"/>
      <c r="E31" s="230"/>
      <c r="F31" s="221"/>
      <c r="G31" s="201"/>
    </row>
    <row r="32" spans="1:7">
      <c r="A32" s="231"/>
      <c r="B32" s="233"/>
      <c r="C32" s="232"/>
      <c r="D32" s="232"/>
      <c r="E32" s="230"/>
      <c r="F32" s="221"/>
      <c r="G32" s="201"/>
    </row>
    <row r="33" spans="1:7">
      <c r="A33" s="231"/>
      <c r="B33" s="229" t="s">
        <v>184</v>
      </c>
      <c r="C33" s="232"/>
      <c r="D33" s="232"/>
      <c r="E33" s="230"/>
      <c r="F33" s="221"/>
      <c r="G33" s="201"/>
    </row>
    <row r="34" spans="1:7" ht="229.5">
      <c r="A34" s="231"/>
      <c r="B34" s="217" t="s">
        <v>185</v>
      </c>
      <c r="C34" s="232"/>
      <c r="D34" s="232"/>
      <c r="E34" s="230"/>
      <c r="F34" s="221"/>
      <c r="G34" s="201"/>
    </row>
    <row r="35" spans="1:7">
      <c r="A35" s="231"/>
      <c r="B35" s="217"/>
      <c r="C35" s="232"/>
      <c r="D35" s="232"/>
      <c r="E35" s="230"/>
      <c r="F35" s="221"/>
      <c r="G35" s="201"/>
    </row>
    <row r="36" spans="1:7">
      <c r="A36" s="231"/>
      <c r="B36" s="229" t="s">
        <v>186</v>
      </c>
      <c r="C36" s="232"/>
      <c r="D36" s="232"/>
      <c r="E36" s="230"/>
      <c r="F36" s="221"/>
      <c r="G36" s="201"/>
    </row>
    <row r="37" spans="1:7" ht="306" customHeight="1">
      <c r="A37" s="234" t="s">
        <v>187</v>
      </c>
      <c r="B37" s="235" t="s">
        <v>188</v>
      </c>
      <c r="C37" s="232"/>
      <c r="D37" s="236"/>
      <c r="E37" s="438"/>
      <c r="F37" s="221"/>
      <c r="G37" s="201"/>
    </row>
    <row r="38" spans="1:7">
      <c r="A38" s="237"/>
      <c r="B38" s="222"/>
      <c r="C38" s="232"/>
      <c r="D38" s="236"/>
      <c r="E38" s="438"/>
      <c r="F38" s="221"/>
      <c r="G38" s="201"/>
    </row>
    <row r="39" spans="1:7">
      <c r="A39" s="237"/>
      <c r="B39" s="238"/>
      <c r="C39" s="232" t="s">
        <v>17</v>
      </c>
      <c r="D39" s="232">
        <v>20</v>
      </c>
      <c r="E39" s="230">
        <v>0</v>
      </c>
      <c r="F39" s="220">
        <f>D39*E39</f>
        <v>0</v>
      </c>
      <c r="G39" s="201"/>
    </row>
    <row r="40" spans="1:7">
      <c r="A40" s="239"/>
      <c r="B40" s="217" t="s">
        <v>189</v>
      </c>
      <c r="C40" s="209"/>
      <c r="D40" s="209"/>
      <c r="E40" s="230"/>
      <c r="F40" s="220"/>
      <c r="G40" s="201"/>
    </row>
    <row r="41" spans="1:7">
      <c r="A41" s="239"/>
      <c r="B41" s="217"/>
      <c r="C41" s="209"/>
      <c r="D41" s="209"/>
      <c r="E41" s="230"/>
      <c r="F41" s="220"/>
      <c r="G41" s="201"/>
    </row>
    <row r="42" spans="1:7" ht="293.25">
      <c r="A42" s="234" t="s">
        <v>190</v>
      </c>
      <c r="B42" s="235" t="s">
        <v>191</v>
      </c>
      <c r="C42" s="232"/>
      <c r="D42" s="236"/>
      <c r="E42" s="438"/>
      <c r="F42" s="221"/>
      <c r="G42" s="201"/>
    </row>
    <row r="43" spans="1:7">
      <c r="A43" s="237"/>
      <c r="B43" s="222"/>
      <c r="C43" s="232"/>
      <c r="D43" s="236"/>
      <c r="E43" s="438"/>
      <c r="F43" s="221"/>
      <c r="G43" s="201"/>
    </row>
    <row r="44" spans="1:7">
      <c r="A44" s="237"/>
      <c r="B44" s="238"/>
      <c r="C44" s="232" t="s">
        <v>17</v>
      </c>
      <c r="D44" s="232">
        <v>8</v>
      </c>
      <c r="E44" s="230">
        <v>0</v>
      </c>
      <c r="F44" s="220">
        <f t="shared" ref="F44" si="1">D44*E44</f>
        <v>0</v>
      </c>
      <c r="G44" s="201"/>
    </row>
    <row r="45" spans="1:7">
      <c r="A45" s="239"/>
      <c r="B45" s="217" t="s">
        <v>189</v>
      </c>
      <c r="C45" s="209"/>
      <c r="D45" s="209"/>
      <c r="E45" s="230"/>
      <c r="F45" s="220"/>
      <c r="G45" s="201"/>
    </row>
    <row r="46" spans="1:7">
      <c r="A46" s="239"/>
      <c r="B46" s="217"/>
      <c r="C46" s="209"/>
      <c r="D46" s="209"/>
      <c r="E46" s="230"/>
      <c r="F46" s="220"/>
      <c r="G46" s="201"/>
    </row>
    <row r="47" spans="1:7" ht="293.25">
      <c r="A47" s="234" t="s">
        <v>192</v>
      </c>
      <c r="B47" s="235" t="s">
        <v>193</v>
      </c>
      <c r="C47" s="232"/>
      <c r="D47" s="236"/>
      <c r="E47" s="438"/>
      <c r="F47" s="221"/>
      <c r="G47" s="201"/>
    </row>
    <row r="48" spans="1:7">
      <c r="A48" s="237"/>
      <c r="B48" s="222"/>
      <c r="C48" s="232"/>
      <c r="D48" s="236"/>
      <c r="E48" s="438"/>
      <c r="F48" s="221"/>
      <c r="G48" s="201"/>
    </row>
    <row r="49" spans="1:7">
      <c r="A49" s="237"/>
      <c r="B49" s="238"/>
      <c r="C49" s="232" t="s">
        <v>17</v>
      </c>
      <c r="D49" s="232">
        <v>16</v>
      </c>
      <c r="E49" s="230">
        <v>0</v>
      </c>
      <c r="F49" s="220">
        <f t="shared" ref="F49" si="2">D49*E49</f>
        <v>0</v>
      </c>
      <c r="G49" s="201"/>
    </row>
    <row r="50" spans="1:7">
      <c r="A50" s="239"/>
      <c r="B50" s="217" t="s">
        <v>189</v>
      </c>
      <c r="C50" s="209"/>
      <c r="D50" s="209"/>
      <c r="E50" s="230"/>
      <c r="F50" s="220"/>
      <c r="G50" s="201"/>
    </row>
    <row r="51" spans="1:7" ht="280.5">
      <c r="A51" s="234" t="s">
        <v>194</v>
      </c>
      <c r="B51" s="235" t="s">
        <v>195</v>
      </c>
      <c r="C51" s="232"/>
      <c r="D51" s="236"/>
      <c r="E51" s="438"/>
      <c r="F51" s="221"/>
      <c r="G51" s="201"/>
    </row>
    <row r="52" spans="1:7">
      <c r="A52" s="237"/>
      <c r="B52" s="222"/>
      <c r="C52" s="232"/>
      <c r="D52" s="236"/>
      <c r="E52" s="438"/>
      <c r="F52" s="221"/>
      <c r="G52" s="201"/>
    </row>
    <row r="53" spans="1:7">
      <c r="A53" s="237"/>
      <c r="B53" s="238"/>
      <c r="C53" s="232" t="s">
        <v>17</v>
      </c>
      <c r="D53" s="232" t="s">
        <v>196</v>
      </c>
      <c r="E53" s="230">
        <v>0</v>
      </c>
      <c r="F53" s="220">
        <f t="shared" ref="F53" si="3">D53*E53</f>
        <v>0</v>
      </c>
      <c r="G53" s="201"/>
    </row>
    <row r="54" spans="1:7">
      <c r="A54" s="239"/>
      <c r="B54" s="217" t="s">
        <v>189</v>
      </c>
      <c r="C54" s="209"/>
      <c r="D54" s="209"/>
      <c r="E54" s="230"/>
      <c r="F54" s="220"/>
      <c r="G54" s="201"/>
    </row>
    <row r="55" spans="1:7" ht="310.5" customHeight="1">
      <c r="A55" s="234" t="s">
        <v>197</v>
      </c>
      <c r="B55" s="235" t="s">
        <v>198</v>
      </c>
      <c r="C55" s="232"/>
      <c r="D55" s="236"/>
      <c r="E55" s="438"/>
      <c r="F55" s="221"/>
      <c r="G55" s="201"/>
    </row>
    <row r="56" spans="1:7">
      <c r="A56" s="237"/>
      <c r="B56" s="222"/>
      <c r="C56" s="232"/>
      <c r="D56" s="236"/>
      <c r="E56" s="438"/>
      <c r="F56" s="221"/>
      <c r="G56" s="201"/>
    </row>
    <row r="57" spans="1:7">
      <c r="A57" s="237"/>
      <c r="B57" s="238"/>
      <c r="C57" s="232" t="s">
        <v>17</v>
      </c>
      <c r="D57" s="232" t="s">
        <v>199</v>
      </c>
      <c r="E57" s="440">
        <v>0</v>
      </c>
      <c r="F57" s="221">
        <f t="shared" ref="F57" si="4">D57*E57</f>
        <v>0</v>
      </c>
      <c r="G57" s="201"/>
    </row>
    <row r="58" spans="1:7">
      <c r="A58" s="239"/>
      <c r="B58" s="217" t="s">
        <v>189</v>
      </c>
      <c r="C58" s="209"/>
      <c r="D58" s="209"/>
      <c r="E58" s="230"/>
      <c r="F58" s="220"/>
      <c r="G58" s="201"/>
    </row>
    <row r="59" spans="1:7" ht="306">
      <c r="A59" s="234" t="s">
        <v>200</v>
      </c>
      <c r="B59" s="235" t="s">
        <v>201</v>
      </c>
      <c r="C59" s="232"/>
      <c r="D59" s="236"/>
      <c r="E59" s="438"/>
      <c r="F59" s="221"/>
      <c r="G59" s="201"/>
    </row>
    <row r="60" spans="1:7">
      <c r="A60" s="237"/>
      <c r="B60" s="222"/>
      <c r="C60" s="232"/>
      <c r="D60" s="236"/>
      <c r="E60" s="438"/>
      <c r="F60" s="221"/>
      <c r="G60" s="201"/>
    </row>
    <row r="61" spans="1:7">
      <c r="A61" s="237"/>
      <c r="B61" s="238"/>
      <c r="C61" s="232" t="s">
        <v>17</v>
      </c>
      <c r="D61" s="232">
        <v>4</v>
      </c>
      <c r="E61" s="230">
        <v>0</v>
      </c>
      <c r="F61" s="221">
        <f t="shared" ref="F61" si="5">D61*E61</f>
        <v>0</v>
      </c>
      <c r="G61" s="201"/>
    </row>
    <row r="62" spans="1:7">
      <c r="A62" s="239"/>
      <c r="B62" s="217" t="s">
        <v>189</v>
      </c>
      <c r="C62" s="209"/>
      <c r="D62" s="209"/>
      <c r="E62" s="230"/>
      <c r="F62" s="220"/>
      <c r="G62" s="201"/>
    </row>
    <row r="63" spans="1:7">
      <c r="A63" s="237"/>
      <c r="B63" s="238"/>
      <c r="C63" s="232"/>
      <c r="D63" s="232"/>
      <c r="E63" s="438"/>
      <c r="F63" s="221"/>
      <c r="G63" s="201"/>
    </row>
    <row r="64" spans="1:7" ht="306">
      <c r="A64" s="234" t="s">
        <v>202</v>
      </c>
      <c r="B64" s="235" t="s">
        <v>203</v>
      </c>
      <c r="C64" s="232"/>
      <c r="D64" s="236"/>
      <c r="E64" s="438"/>
      <c r="F64" s="221"/>
      <c r="G64" s="201"/>
    </row>
    <row r="65" spans="1:7">
      <c r="A65" s="237"/>
      <c r="B65" s="222"/>
      <c r="C65" s="232"/>
      <c r="D65" s="236"/>
      <c r="E65" s="438"/>
      <c r="F65" s="221"/>
      <c r="G65" s="201"/>
    </row>
    <row r="66" spans="1:7">
      <c r="A66" s="237"/>
      <c r="B66" s="238"/>
      <c r="C66" s="232" t="s">
        <v>17</v>
      </c>
      <c r="D66" s="232">
        <v>2</v>
      </c>
      <c r="E66" s="230">
        <v>0</v>
      </c>
      <c r="F66" s="221">
        <f t="shared" ref="F66" si="6">D66*E66</f>
        <v>0</v>
      </c>
      <c r="G66" s="201"/>
    </row>
    <row r="67" spans="1:7">
      <c r="A67" s="239"/>
      <c r="B67" s="217" t="s">
        <v>189</v>
      </c>
      <c r="C67" s="209"/>
      <c r="D67" s="209"/>
      <c r="E67" s="230"/>
      <c r="F67" s="220"/>
      <c r="G67" s="201"/>
    </row>
    <row r="68" spans="1:7">
      <c r="A68" s="237"/>
      <c r="B68" s="238"/>
      <c r="C68" s="232"/>
      <c r="D68" s="232"/>
      <c r="E68" s="438"/>
      <c r="F68" s="221"/>
      <c r="G68" s="201"/>
    </row>
    <row r="69" spans="1:7" ht="305.25" customHeight="1">
      <c r="A69" s="234" t="s">
        <v>204</v>
      </c>
      <c r="B69" s="235" t="s">
        <v>205</v>
      </c>
      <c r="C69" s="232"/>
      <c r="D69" s="236"/>
      <c r="E69" s="438"/>
      <c r="F69" s="221"/>
      <c r="G69" s="201"/>
    </row>
    <row r="70" spans="1:7">
      <c r="A70" s="237"/>
      <c r="B70" s="222"/>
      <c r="C70" s="232"/>
      <c r="D70" s="236"/>
      <c r="E70" s="438"/>
      <c r="F70" s="221"/>
      <c r="G70" s="201"/>
    </row>
    <row r="71" spans="1:7">
      <c r="A71" s="237"/>
      <c r="B71" s="238"/>
      <c r="C71" s="232" t="s">
        <v>17</v>
      </c>
      <c r="D71" s="232">
        <v>23</v>
      </c>
      <c r="E71" s="440">
        <v>0</v>
      </c>
      <c r="F71" s="221">
        <f t="shared" ref="F71" si="7">D71*E71</f>
        <v>0</v>
      </c>
      <c r="G71" s="201"/>
    </row>
    <row r="72" spans="1:7">
      <c r="A72" s="239"/>
      <c r="B72" s="217" t="s">
        <v>189</v>
      </c>
      <c r="C72" s="209"/>
      <c r="D72" s="209"/>
      <c r="E72" s="230"/>
      <c r="F72" s="220"/>
      <c r="G72" s="201"/>
    </row>
    <row r="73" spans="1:7">
      <c r="A73" s="237"/>
      <c r="B73" s="238"/>
      <c r="C73" s="232"/>
      <c r="D73" s="232"/>
      <c r="E73" s="438"/>
      <c r="F73" s="221"/>
      <c r="G73" s="201"/>
    </row>
    <row r="74" spans="1:7" ht="312.75" customHeight="1">
      <c r="A74" s="234" t="s">
        <v>206</v>
      </c>
      <c r="B74" s="235" t="s">
        <v>207</v>
      </c>
      <c r="C74" s="232"/>
      <c r="D74" s="236"/>
      <c r="E74" s="438"/>
      <c r="F74" s="221"/>
      <c r="G74" s="201"/>
    </row>
    <row r="75" spans="1:7">
      <c r="A75" s="237"/>
      <c r="B75" s="222"/>
      <c r="C75" s="232"/>
      <c r="D75" s="236"/>
      <c r="E75" s="438"/>
      <c r="F75" s="221"/>
      <c r="G75" s="201"/>
    </row>
    <row r="76" spans="1:7">
      <c r="A76" s="237"/>
      <c r="B76" s="238"/>
      <c r="C76" s="232" t="s">
        <v>17</v>
      </c>
      <c r="D76" s="232">
        <v>2</v>
      </c>
      <c r="E76" s="440">
        <v>0</v>
      </c>
      <c r="F76" s="221">
        <f t="shared" ref="F76" si="8">D76*E76</f>
        <v>0</v>
      </c>
      <c r="G76" s="201"/>
    </row>
    <row r="77" spans="1:7">
      <c r="A77" s="239"/>
      <c r="B77" s="217" t="s">
        <v>189</v>
      </c>
      <c r="C77" s="209"/>
      <c r="D77" s="209"/>
      <c r="E77" s="230"/>
      <c r="F77" s="220"/>
      <c r="G77" s="201"/>
    </row>
    <row r="78" spans="1:7">
      <c r="A78" s="237"/>
      <c r="B78" s="238"/>
      <c r="C78" s="232"/>
      <c r="D78" s="232"/>
      <c r="E78" s="438"/>
      <c r="F78" s="221"/>
      <c r="G78" s="201"/>
    </row>
    <row r="79" spans="1:7" ht="293.25">
      <c r="A79" s="234" t="s">
        <v>208</v>
      </c>
      <c r="B79" s="235" t="s">
        <v>209</v>
      </c>
      <c r="C79" s="232"/>
      <c r="D79" s="236"/>
      <c r="E79" s="438"/>
      <c r="F79" s="221"/>
      <c r="G79" s="201"/>
    </row>
    <row r="80" spans="1:7">
      <c r="A80" s="237"/>
      <c r="B80" s="222"/>
      <c r="C80" s="232"/>
      <c r="D80" s="236"/>
      <c r="E80" s="438"/>
      <c r="F80" s="221"/>
      <c r="G80" s="201"/>
    </row>
    <row r="81" spans="1:7">
      <c r="A81" s="237"/>
      <c r="B81" s="238"/>
      <c r="C81" s="232" t="s">
        <v>17</v>
      </c>
      <c r="D81" s="232">
        <v>8</v>
      </c>
      <c r="E81" s="438">
        <v>0</v>
      </c>
      <c r="F81" s="221">
        <f t="shared" ref="F81" si="9">D81*E81</f>
        <v>0</v>
      </c>
      <c r="G81" s="201"/>
    </row>
    <row r="82" spans="1:7">
      <c r="A82" s="239"/>
      <c r="B82" s="217" t="s">
        <v>189</v>
      </c>
      <c r="C82" s="209"/>
      <c r="D82" s="209"/>
      <c r="E82" s="230"/>
      <c r="F82" s="220"/>
      <c r="G82" s="201"/>
    </row>
    <row r="83" spans="1:7">
      <c r="A83" s="237"/>
      <c r="B83" s="238"/>
      <c r="C83" s="232"/>
      <c r="D83" s="232"/>
      <c r="E83" s="438"/>
      <c r="F83" s="221"/>
      <c r="G83" s="201"/>
    </row>
    <row r="84" spans="1:7">
      <c r="A84" s="237"/>
      <c r="B84" s="238"/>
      <c r="C84" s="232"/>
      <c r="D84" s="232"/>
      <c r="E84" s="438"/>
      <c r="F84" s="221"/>
      <c r="G84" s="201"/>
    </row>
    <row r="85" spans="1:7" ht="267.75">
      <c r="A85" s="234" t="s">
        <v>210</v>
      </c>
      <c r="B85" s="235" t="s">
        <v>211</v>
      </c>
      <c r="C85" s="232"/>
      <c r="D85" s="236"/>
      <c r="E85" s="438"/>
      <c r="F85" s="221"/>
      <c r="G85" s="201"/>
    </row>
    <row r="86" spans="1:7">
      <c r="A86" s="237"/>
      <c r="B86" s="222"/>
      <c r="C86" s="232"/>
      <c r="D86" s="236"/>
      <c r="E86" s="438"/>
      <c r="F86" s="221"/>
      <c r="G86" s="201"/>
    </row>
    <row r="87" spans="1:7">
      <c r="A87" s="237"/>
      <c r="B87" s="238"/>
      <c r="C87" s="232" t="s">
        <v>17</v>
      </c>
      <c r="D87" s="232">
        <v>13</v>
      </c>
      <c r="E87" s="438">
        <v>0</v>
      </c>
      <c r="F87" s="221">
        <f t="shared" ref="F87" si="10">D87*E87</f>
        <v>0</v>
      </c>
      <c r="G87" s="201"/>
    </row>
    <row r="88" spans="1:7">
      <c r="A88" s="239"/>
      <c r="B88" s="217" t="s">
        <v>189</v>
      </c>
      <c r="C88" s="209"/>
      <c r="D88" s="209"/>
      <c r="E88" s="230"/>
      <c r="F88" s="220"/>
      <c r="G88" s="201"/>
    </row>
    <row r="89" spans="1:7">
      <c r="A89" s="237"/>
      <c r="B89" s="238"/>
      <c r="C89" s="232"/>
      <c r="D89" s="232"/>
      <c r="E89" s="438"/>
      <c r="F89" s="221"/>
      <c r="G89" s="201"/>
    </row>
    <row r="90" spans="1:7" ht="267.75">
      <c r="A90" s="234" t="s">
        <v>212</v>
      </c>
      <c r="B90" s="235" t="s">
        <v>213</v>
      </c>
      <c r="C90" s="232"/>
      <c r="D90" s="236"/>
      <c r="E90" s="438"/>
      <c r="F90" s="221"/>
      <c r="G90" s="201"/>
    </row>
    <row r="91" spans="1:7">
      <c r="A91" s="237"/>
      <c r="B91" s="222"/>
      <c r="C91" s="232"/>
      <c r="D91" s="236"/>
      <c r="E91" s="438"/>
      <c r="F91" s="221"/>
      <c r="G91" s="201"/>
    </row>
    <row r="92" spans="1:7">
      <c r="A92" s="237"/>
      <c r="B92" s="238" t="s">
        <v>214</v>
      </c>
      <c r="C92" s="232" t="s">
        <v>17</v>
      </c>
      <c r="D92" s="232">
        <v>18</v>
      </c>
      <c r="E92" s="438">
        <v>0</v>
      </c>
      <c r="F92" s="221">
        <f t="shared" ref="F92" si="11">D92*E92</f>
        <v>0</v>
      </c>
      <c r="G92" s="201"/>
    </row>
    <row r="93" spans="1:7">
      <c r="A93" s="239"/>
      <c r="B93" s="217" t="s">
        <v>189</v>
      </c>
      <c r="C93" s="209"/>
      <c r="D93" s="209"/>
      <c r="E93" s="230"/>
      <c r="F93" s="220"/>
      <c r="G93" s="201"/>
    </row>
    <row r="94" spans="1:7">
      <c r="A94" s="237"/>
      <c r="B94" s="238"/>
      <c r="C94" s="232"/>
      <c r="D94" s="232"/>
      <c r="E94" s="438"/>
      <c r="F94" s="221"/>
      <c r="G94" s="201"/>
    </row>
    <row r="95" spans="1:7" ht="267.75">
      <c r="A95" s="234" t="s">
        <v>215</v>
      </c>
      <c r="B95" s="235" t="s">
        <v>216</v>
      </c>
      <c r="C95" s="232"/>
      <c r="D95" s="236"/>
      <c r="E95" s="438"/>
      <c r="F95" s="221"/>
      <c r="G95" s="201"/>
    </row>
    <row r="96" spans="1:7">
      <c r="A96" s="237"/>
      <c r="B96" s="222"/>
      <c r="C96" s="232"/>
      <c r="D96" s="236"/>
      <c r="E96" s="438"/>
      <c r="F96" s="221"/>
      <c r="G96" s="201"/>
    </row>
    <row r="97" spans="1:7">
      <c r="A97" s="237"/>
      <c r="B97" s="238"/>
      <c r="C97" s="232" t="s">
        <v>17</v>
      </c>
      <c r="D97" s="232" t="s">
        <v>217</v>
      </c>
      <c r="E97" s="438">
        <v>0</v>
      </c>
      <c r="F97" s="220">
        <f t="shared" ref="F97" si="12">D97*E97</f>
        <v>0</v>
      </c>
      <c r="G97" s="201"/>
    </row>
    <row r="98" spans="1:7">
      <c r="A98" s="237"/>
      <c r="B98" s="238"/>
      <c r="C98" s="232"/>
      <c r="D98" s="232"/>
      <c r="E98" s="438"/>
      <c r="F98" s="221"/>
      <c r="G98" s="201"/>
    </row>
    <row r="99" spans="1:7">
      <c r="A99" s="239"/>
      <c r="B99" s="217" t="s">
        <v>189</v>
      </c>
      <c r="C99" s="209"/>
      <c r="D99" s="209"/>
      <c r="E99" s="230"/>
      <c r="F99" s="220"/>
      <c r="G99" s="201"/>
    </row>
    <row r="100" spans="1:7">
      <c r="A100" s="237"/>
      <c r="B100" s="238"/>
      <c r="C100" s="232"/>
      <c r="D100" s="232"/>
      <c r="E100" s="438"/>
      <c r="F100" s="221"/>
      <c r="G100" s="201"/>
    </row>
    <row r="101" spans="1:7" ht="280.5">
      <c r="A101" s="234" t="s">
        <v>218</v>
      </c>
      <c r="B101" s="235" t="s">
        <v>219</v>
      </c>
      <c r="C101" s="232"/>
      <c r="D101" s="236"/>
      <c r="E101" s="438"/>
      <c r="F101" s="221"/>
      <c r="G101" s="201"/>
    </row>
    <row r="102" spans="1:7">
      <c r="A102" s="237"/>
      <c r="B102" s="222"/>
      <c r="C102" s="232"/>
      <c r="D102" s="236"/>
      <c r="E102" s="438"/>
      <c r="F102" s="221"/>
      <c r="G102" s="201"/>
    </row>
    <row r="103" spans="1:7">
      <c r="A103" s="237"/>
      <c r="B103" s="238"/>
      <c r="C103" s="232" t="s">
        <v>17</v>
      </c>
      <c r="D103" s="232">
        <v>2</v>
      </c>
      <c r="E103" s="440">
        <v>0</v>
      </c>
      <c r="F103" s="221">
        <f t="shared" ref="F103" si="13">D103*E103</f>
        <v>0</v>
      </c>
      <c r="G103" s="201"/>
    </row>
    <row r="104" spans="1:7">
      <c r="A104" s="239"/>
      <c r="B104" s="217" t="s">
        <v>189</v>
      </c>
      <c r="C104" s="209"/>
      <c r="D104" s="209"/>
      <c r="E104" s="230"/>
      <c r="F104" s="220"/>
      <c r="G104" s="201"/>
    </row>
    <row r="105" spans="1:7">
      <c r="A105" s="237"/>
      <c r="B105" s="238"/>
      <c r="C105" s="232"/>
      <c r="D105" s="232"/>
      <c r="E105" s="438"/>
      <c r="F105" s="221"/>
      <c r="G105" s="201"/>
    </row>
    <row r="106" spans="1:7" ht="191.25">
      <c r="A106" s="234" t="s">
        <v>220</v>
      </c>
      <c r="B106" s="235" t="s">
        <v>221</v>
      </c>
      <c r="C106" s="232"/>
      <c r="D106" s="236"/>
      <c r="E106" s="438"/>
      <c r="F106" s="221"/>
      <c r="G106" s="201"/>
    </row>
    <row r="107" spans="1:7">
      <c r="A107" s="237"/>
      <c r="B107" s="222"/>
      <c r="C107" s="232"/>
      <c r="D107" s="236"/>
      <c r="E107" s="438"/>
      <c r="F107" s="221"/>
      <c r="G107" s="201"/>
    </row>
    <row r="108" spans="1:7">
      <c r="A108" s="237"/>
      <c r="B108" s="238"/>
      <c r="C108" s="232" t="s">
        <v>17</v>
      </c>
      <c r="D108" s="232">
        <v>1</v>
      </c>
      <c r="E108" s="438">
        <v>0</v>
      </c>
      <c r="F108" s="220">
        <f t="shared" ref="F108" si="14">D108*E108</f>
        <v>0</v>
      </c>
      <c r="G108" s="201"/>
    </row>
    <row r="109" spans="1:7">
      <c r="A109" s="239"/>
      <c r="B109" s="217" t="s">
        <v>189</v>
      </c>
      <c r="C109" s="209"/>
      <c r="D109" s="209"/>
      <c r="E109" s="230"/>
      <c r="F109" s="220"/>
      <c r="G109" s="201"/>
    </row>
    <row r="110" spans="1:7">
      <c r="A110" s="237"/>
      <c r="B110" s="238"/>
      <c r="C110" s="232"/>
      <c r="D110" s="232"/>
      <c r="E110" s="438"/>
      <c r="F110" s="221"/>
      <c r="G110" s="201"/>
    </row>
    <row r="111" spans="1:7" ht="369.75">
      <c r="A111" s="234" t="s">
        <v>222</v>
      </c>
      <c r="B111" s="235" t="s">
        <v>223</v>
      </c>
      <c r="C111" s="232"/>
      <c r="D111" s="236"/>
      <c r="E111" s="438"/>
      <c r="F111" s="221"/>
      <c r="G111" s="201"/>
    </row>
    <row r="112" spans="1:7">
      <c r="A112" s="237"/>
      <c r="B112" s="222"/>
      <c r="C112" s="232"/>
      <c r="D112" s="236"/>
      <c r="E112" s="438"/>
      <c r="F112" s="221"/>
      <c r="G112" s="201"/>
    </row>
    <row r="113" spans="1:7">
      <c r="A113" s="237"/>
      <c r="B113" s="238"/>
      <c r="C113" s="232" t="s">
        <v>17</v>
      </c>
      <c r="D113" s="232">
        <v>18</v>
      </c>
      <c r="E113" s="438">
        <v>0</v>
      </c>
      <c r="F113" s="221">
        <f t="shared" ref="F113" si="15">D113*E113</f>
        <v>0</v>
      </c>
      <c r="G113" s="201"/>
    </row>
    <row r="114" spans="1:7">
      <c r="A114" s="239"/>
      <c r="B114" s="217" t="s">
        <v>189</v>
      </c>
      <c r="C114" s="209"/>
      <c r="D114" s="209"/>
      <c r="E114" s="230"/>
      <c r="F114" s="220"/>
      <c r="G114" s="201"/>
    </row>
    <row r="115" spans="1:7">
      <c r="A115" s="237"/>
      <c r="B115" s="238"/>
      <c r="C115" s="232"/>
      <c r="D115" s="232"/>
      <c r="E115" s="438"/>
      <c r="F115" s="221"/>
      <c r="G115" s="201"/>
    </row>
    <row r="116" spans="1:7" ht="369.75">
      <c r="A116" s="234" t="s">
        <v>224</v>
      </c>
      <c r="B116" s="235" t="s">
        <v>225</v>
      </c>
      <c r="C116" s="232"/>
      <c r="D116" s="236"/>
      <c r="E116" s="438"/>
      <c r="F116" s="221"/>
      <c r="G116" s="201"/>
    </row>
    <row r="117" spans="1:7">
      <c r="A117" s="237"/>
      <c r="B117" s="222"/>
      <c r="C117" s="232"/>
      <c r="D117" s="236"/>
      <c r="E117" s="438"/>
      <c r="F117" s="221"/>
      <c r="G117" s="201"/>
    </row>
    <row r="118" spans="1:7">
      <c r="A118" s="237"/>
      <c r="B118" s="238"/>
      <c r="C118" s="232" t="s">
        <v>17</v>
      </c>
      <c r="D118" s="232" t="s">
        <v>217</v>
      </c>
      <c r="E118" s="438">
        <v>0</v>
      </c>
      <c r="F118" s="221">
        <f t="shared" ref="F118" si="16">D118*E118</f>
        <v>0</v>
      </c>
      <c r="G118" s="201"/>
    </row>
    <row r="119" spans="1:7">
      <c r="A119" s="239"/>
      <c r="B119" s="217" t="s">
        <v>189</v>
      </c>
      <c r="C119" s="209"/>
      <c r="D119" s="209"/>
      <c r="E119" s="230"/>
      <c r="F119" s="220"/>
      <c r="G119" s="201"/>
    </row>
    <row r="120" spans="1:7">
      <c r="A120" s="237"/>
      <c r="B120" s="238"/>
      <c r="C120" s="232"/>
      <c r="D120" s="232"/>
      <c r="E120" s="438"/>
      <c r="F120" s="221"/>
      <c r="G120" s="201"/>
    </row>
    <row r="121" spans="1:7" ht="369.75">
      <c r="A121" s="234" t="s">
        <v>226</v>
      </c>
      <c r="B121" s="235" t="s">
        <v>227</v>
      </c>
      <c r="C121" s="232"/>
      <c r="D121" s="236"/>
      <c r="E121" s="438"/>
      <c r="F121" s="221"/>
      <c r="G121" s="201"/>
    </row>
    <row r="122" spans="1:7">
      <c r="A122" s="237"/>
      <c r="B122" s="222"/>
      <c r="C122" s="232"/>
      <c r="D122" s="236"/>
      <c r="E122" s="438"/>
      <c r="F122" s="221"/>
      <c r="G122" s="201"/>
    </row>
    <row r="123" spans="1:7">
      <c r="A123" s="237"/>
      <c r="B123" s="238"/>
      <c r="C123" s="232" t="s">
        <v>17</v>
      </c>
      <c r="D123" s="232">
        <v>10</v>
      </c>
      <c r="E123" s="438">
        <v>0</v>
      </c>
      <c r="F123" s="221">
        <f t="shared" ref="F123" si="17">D123*E123</f>
        <v>0</v>
      </c>
      <c r="G123" s="201"/>
    </row>
    <row r="124" spans="1:7">
      <c r="A124" s="239"/>
      <c r="B124" s="217"/>
      <c r="C124" s="209"/>
      <c r="D124" s="209"/>
      <c r="E124" s="230"/>
      <c r="F124" s="220"/>
      <c r="G124" s="201"/>
    </row>
    <row r="125" spans="1:7" ht="369.75">
      <c r="A125" s="234" t="s">
        <v>228</v>
      </c>
      <c r="B125" s="235" t="s">
        <v>229</v>
      </c>
      <c r="C125" s="232"/>
      <c r="D125" s="236"/>
      <c r="E125" s="438"/>
      <c r="F125" s="221"/>
      <c r="G125" s="201"/>
    </row>
    <row r="126" spans="1:7">
      <c r="A126" s="237"/>
      <c r="B126" s="222"/>
      <c r="C126" s="232"/>
      <c r="D126" s="236"/>
      <c r="E126" s="438"/>
      <c r="F126" s="221"/>
      <c r="G126" s="201"/>
    </row>
    <row r="127" spans="1:7">
      <c r="A127" s="237"/>
      <c r="B127" s="238"/>
      <c r="C127" s="232" t="s">
        <v>17</v>
      </c>
      <c r="D127" s="232">
        <v>4</v>
      </c>
      <c r="E127" s="438">
        <v>0</v>
      </c>
      <c r="F127" s="221">
        <f t="shared" ref="F127" si="18">D127*E127</f>
        <v>0</v>
      </c>
      <c r="G127" s="201"/>
    </row>
    <row r="128" spans="1:7">
      <c r="A128" s="237"/>
      <c r="B128" s="238"/>
      <c r="C128" s="232"/>
      <c r="D128" s="232"/>
      <c r="E128" s="438"/>
      <c r="F128" s="221"/>
      <c r="G128" s="201"/>
    </row>
    <row r="129" spans="1:7" ht="369.75">
      <c r="A129" s="234" t="s">
        <v>230</v>
      </c>
      <c r="B129" s="235" t="s">
        <v>231</v>
      </c>
      <c r="C129" s="232"/>
      <c r="D129" s="236"/>
      <c r="E129" s="438"/>
      <c r="F129" s="221"/>
      <c r="G129" s="201"/>
    </row>
    <row r="130" spans="1:7">
      <c r="A130" s="237"/>
      <c r="B130" s="222"/>
      <c r="C130" s="232"/>
      <c r="D130" s="236"/>
      <c r="E130" s="438"/>
      <c r="F130" s="221"/>
      <c r="G130" s="201"/>
    </row>
    <row r="131" spans="1:7">
      <c r="A131" s="237"/>
      <c r="B131" s="238"/>
      <c r="C131" s="232" t="s">
        <v>17</v>
      </c>
      <c r="D131" s="232">
        <v>3</v>
      </c>
      <c r="E131" s="438">
        <v>0</v>
      </c>
      <c r="F131" s="221">
        <f t="shared" ref="F131" si="19">D131*E131</f>
        <v>0</v>
      </c>
      <c r="G131" s="201"/>
    </row>
    <row r="132" spans="1:7">
      <c r="A132" s="239"/>
      <c r="B132" s="217" t="s">
        <v>189</v>
      </c>
      <c r="C132" s="209"/>
      <c r="D132" s="209"/>
      <c r="E132" s="230"/>
      <c r="F132" s="220"/>
      <c r="G132" s="201"/>
    </row>
    <row r="133" spans="1:7">
      <c r="A133" s="237"/>
      <c r="B133" s="238"/>
      <c r="C133" s="232"/>
      <c r="D133" s="232"/>
      <c r="E133" s="438"/>
      <c r="F133" s="221"/>
      <c r="G133" s="201"/>
    </row>
    <row r="134" spans="1:7" ht="369.75">
      <c r="A134" s="234" t="s">
        <v>232</v>
      </c>
      <c r="B134" s="235" t="s">
        <v>233</v>
      </c>
      <c r="C134" s="232"/>
      <c r="D134" s="236"/>
      <c r="E134" s="438"/>
      <c r="F134" s="221"/>
      <c r="G134" s="201"/>
    </row>
    <row r="135" spans="1:7">
      <c r="A135" s="237"/>
      <c r="B135" s="222"/>
      <c r="C135" s="232"/>
      <c r="D135" s="236"/>
      <c r="E135" s="438"/>
      <c r="F135" s="221"/>
      <c r="G135" s="201"/>
    </row>
    <row r="136" spans="1:7">
      <c r="A136" s="237"/>
      <c r="B136" s="238"/>
      <c r="C136" s="232" t="s">
        <v>17</v>
      </c>
      <c r="D136" s="232">
        <v>3</v>
      </c>
      <c r="E136" s="438">
        <v>0</v>
      </c>
      <c r="F136" s="221">
        <f t="shared" ref="F136" si="20">D136*E136</f>
        <v>0</v>
      </c>
      <c r="G136" s="201"/>
    </row>
    <row r="137" spans="1:7">
      <c r="A137" s="239"/>
      <c r="B137" s="217" t="s">
        <v>189</v>
      </c>
      <c r="C137" s="209"/>
      <c r="D137" s="209"/>
      <c r="E137" s="230"/>
      <c r="F137" s="220"/>
      <c r="G137" s="201"/>
    </row>
    <row r="138" spans="1:7">
      <c r="A138" s="237"/>
      <c r="B138" s="238"/>
      <c r="C138" s="232"/>
      <c r="D138" s="232"/>
      <c r="E138" s="438"/>
      <c r="F138" s="221"/>
      <c r="G138" s="201"/>
    </row>
    <row r="139" spans="1:7" ht="369.75">
      <c r="A139" s="234" t="s">
        <v>234</v>
      </c>
      <c r="B139" s="235" t="s">
        <v>235</v>
      </c>
      <c r="C139" s="232"/>
      <c r="D139" s="236"/>
      <c r="E139" s="438"/>
      <c r="F139" s="221"/>
      <c r="G139" s="201"/>
    </row>
    <row r="140" spans="1:7">
      <c r="A140" s="237"/>
      <c r="B140" s="222"/>
      <c r="C140" s="232"/>
      <c r="D140" s="236"/>
      <c r="E140" s="438"/>
      <c r="F140" s="221"/>
      <c r="G140" s="201"/>
    </row>
    <row r="141" spans="1:7">
      <c r="A141" s="237"/>
      <c r="B141" s="238"/>
      <c r="C141" s="232" t="s">
        <v>17</v>
      </c>
      <c r="D141" s="232">
        <v>2</v>
      </c>
      <c r="E141" s="438">
        <v>0</v>
      </c>
      <c r="F141" s="221">
        <f t="shared" ref="F141" si="21">D141*E141</f>
        <v>0</v>
      </c>
      <c r="G141" s="201"/>
    </row>
    <row r="142" spans="1:7">
      <c r="A142" s="239"/>
      <c r="B142" s="217" t="s">
        <v>189</v>
      </c>
      <c r="C142" s="209"/>
      <c r="D142" s="209"/>
      <c r="E142" s="230"/>
      <c r="F142" s="220"/>
      <c r="G142" s="201"/>
    </row>
    <row r="143" spans="1:7">
      <c r="A143" s="239"/>
      <c r="B143" s="217"/>
      <c r="C143" s="209"/>
      <c r="D143" s="209"/>
      <c r="E143" s="230"/>
      <c r="F143" s="220"/>
      <c r="G143" s="201"/>
    </row>
    <row r="144" spans="1:7" ht="357">
      <c r="A144" s="234" t="s">
        <v>236</v>
      </c>
      <c r="B144" s="235" t="s">
        <v>237</v>
      </c>
      <c r="C144" s="232"/>
      <c r="D144" s="236"/>
      <c r="E144" s="438"/>
      <c r="F144" s="221"/>
      <c r="G144" s="201"/>
    </row>
    <row r="145" spans="1:7">
      <c r="A145" s="237"/>
      <c r="B145" s="222"/>
      <c r="C145" s="232"/>
      <c r="D145" s="236"/>
      <c r="E145" s="438"/>
      <c r="F145" s="221"/>
      <c r="G145" s="201"/>
    </row>
    <row r="146" spans="1:7">
      <c r="A146" s="237"/>
      <c r="B146" s="238"/>
      <c r="C146" s="232" t="s">
        <v>17</v>
      </c>
      <c r="D146" s="232" t="s">
        <v>217</v>
      </c>
      <c r="E146" s="438">
        <v>0</v>
      </c>
      <c r="F146" s="221">
        <f t="shared" ref="F146" si="22">D146*E146</f>
        <v>0</v>
      </c>
      <c r="G146" s="201"/>
    </row>
    <row r="147" spans="1:7">
      <c r="A147" s="239"/>
      <c r="B147" s="217" t="s">
        <v>189</v>
      </c>
      <c r="C147" s="209"/>
      <c r="D147" s="209"/>
      <c r="E147" s="230"/>
      <c r="F147" s="220"/>
      <c r="G147" s="201"/>
    </row>
    <row r="148" spans="1:7">
      <c r="A148" s="239"/>
      <c r="B148" s="241" t="s">
        <v>238</v>
      </c>
      <c r="C148" s="209"/>
      <c r="D148" s="209"/>
      <c r="E148" s="230"/>
      <c r="F148" s="220"/>
      <c r="G148" s="201"/>
    </row>
    <row r="149" spans="1:7">
      <c r="A149" s="216"/>
      <c r="B149" s="217"/>
      <c r="C149" s="209"/>
      <c r="D149" s="209"/>
      <c r="E149" s="230"/>
      <c r="F149" s="220"/>
      <c r="G149" s="201"/>
    </row>
    <row r="150" spans="1:7" ht="38.25">
      <c r="A150" s="216" t="s">
        <v>163</v>
      </c>
      <c r="B150" s="242" t="s">
        <v>239</v>
      </c>
      <c r="C150" s="232" t="s">
        <v>165</v>
      </c>
      <c r="D150" s="232">
        <v>17</v>
      </c>
      <c r="E150" s="230">
        <v>0</v>
      </c>
      <c r="F150" s="220">
        <f t="shared" ref="F150" si="23">D150*E150</f>
        <v>0</v>
      </c>
      <c r="G150" s="201"/>
    </row>
    <row r="151" spans="1:7" ht="25.5">
      <c r="A151" s="216"/>
      <c r="B151" s="242" t="s">
        <v>240</v>
      </c>
      <c r="C151" s="232" t="s">
        <v>134</v>
      </c>
      <c r="D151" s="232">
        <v>1</v>
      </c>
      <c r="E151" s="230"/>
      <c r="F151" s="220"/>
      <c r="G151" s="201"/>
    </row>
    <row r="152" spans="1:7">
      <c r="A152" s="204"/>
      <c r="B152" s="243" t="s">
        <v>241</v>
      </c>
      <c r="C152" s="232" t="s">
        <v>134</v>
      </c>
      <c r="D152" s="232">
        <v>1</v>
      </c>
      <c r="E152" s="230"/>
      <c r="F152" s="220"/>
      <c r="G152" s="201"/>
    </row>
    <row r="153" spans="1:7" ht="25.5">
      <c r="A153" s="204"/>
      <c r="B153" s="244" t="s">
        <v>242</v>
      </c>
      <c r="C153" s="232" t="s">
        <v>134</v>
      </c>
      <c r="D153" s="232">
        <v>1</v>
      </c>
      <c r="E153" s="230"/>
      <c r="F153" s="220"/>
      <c r="G153" s="201"/>
    </row>
    <row r="154" spans="1:7" ht="25.5">
      <c r="A154" s="204"/>
      <c r="B154" s="244" t="s">
        <v>243</v>
      </c>
      <c r="C154" s="232" t="s">
        <v>134</v>
      </c>
      <c r="D154" s="232">
        <v>1</v>
      </c>
      <c r="E154" s="230"/>
      <c r="F154" s="220"/>
      <c r="G154" s="201"/>
    </row>
    <row r="155" spans="1:7">
      <c r="A155" s="204"/>
      <c r="B155" s="242"/>
      <c r="C155" s="232"/>
      <c r="D155" s="232"/>
      <c r="E155" s="230"/>
      <c r="F155" s="220"/>
      <c r="G155" s="201"/>
    </row>
    <row r="156" spans="1:7" ht="38.25">
      <c r="A156" s="216" t="s">
        <v>244</v>
      </c>
      <c r="B156" s="242" t="s">
        <v>245</v>
      </c>
      <c r="C156" s="232" t="s">
        <v>165</v>
      </c>
      <c r="D156" s="232">
        <v>12</v>
      </c>
      <c r="E156" s="230">
        <v>0</v>
      </c>
      <c r="F156" s="220">
        <f t="shared" ref="F156" si="24">D156*E156</f>
        <v>0</v>
      </c>
      <c r="G156" s="201"/>
    </row>
    <row r="157" spans="1:7">
      <c r="A157" s="201"/>
      <c r="B157" s="244" t="s">
        <v>246</v>
      </c>
      <c r="C157" s="245" t="s">
        <v>134</v>
      </c>
      <c r="D157" s="246">
        <v>1</v>
      </c>
      <c r="E157" s="230"/>
      <c r="F157" s="220"/>
      <c r="G157" s="201"/>
    </row>
    <row r="158" spans="1:7">
      <c r="A158" s="201"/>
      <c r="B158" s="243" t="s">
        <v>241</v>
      </c>
      <c r="C158" s="245" t="s">
        <v>134</v>
      </c>
      <c r="D158" s="246">
        <v>1</v>
      </c>
      <c r="E158" s="230"/>
      <c r="F158" s="220"/>
      <c r="G158" s="201"/>
    </row>
    <row r="159" spans="1:7" ht="25.5">
      <c r="A159" s="201"/>
      <c r="B159" s="244" t="s">
        <v>247</v>
      </c>
      <c r="C159" s="245" t="s">
        <v>134</v>
      </c>
      <c r="D159" s="245">
        <v>1</v>
      </c>
      <c r="E159" s="230"/>
      <c r="F159" s="220"/>
      <c r="G159" s="201"/>
    </row>
    <row r="160" spans="1:7" ht="25.5">
      <c r="A160" s="201"/>
      <c r="B160" s="244" t="s">
        <v>243</v>
      </c>
      <c r="C160" s="245" t="s">
        <v>134</v>
      </c>
      <c r="D160" s="246">
        <v>1</v>
      </c>
      <c r="E160" s="230"/>
      <c r="F160" s="220"/>
      <c r="G160" s="201"/>
    </row>
    <row r="161" spans="1:7">
      <c r="A161" s="201"/>
      <c r="B161" s="217"/>
      <c r="C161" s="209"/>
      <c r="D161" s="247"/>
      <c r="E161" s="230"/>
      <c r="F161" s="220"/>
      <c r="G161" s="201"/>
    </row>
    <row r="162" spans="1:7" ht="25.5">
      <c r="A162" s="216" t="s">
        <v>248</v>
      </c>
      <c r="B162" s="242" t="s">
        <v>249</v>
      </c>
      <c r="C162" s="232" t="s">
        <v>165</v>
      </c>
      <c r="D162" s="232">
        <v>2</v>
      </c>
      <c r="E162" s="230">
        <v>0</v>
      </c>
      <c r="F162" s="220">
        <f t="shared" ref="F162" si="25">D162*E162</f>
        <v>0</v>
      </c>
      <c r="G162" s="201"/>
    </row>
    <row r="163" spans="1:7">
      <c r="A163" s="201"/>
      <c r="B163" s="217"/>
      <c r="C163" s="209"/>
      <c r="D163" s="247"/>
      <c r="E163" s="230"/>
      <c r="F163" s="220"/>
      <c r="G163" s="201"/>
    </row>
    <row r="164" spans="1:7" ht="25.5">
      <c r="A164" s="216" t="s">
        <v>250</v>
      </c>
      <c r="B164" s="242" t="s">
        <v>251</v>
      </c>
      <c r="C164" s="232" t="s">
        <v>165</v>
      </c>
      <c r="D164" s="232">
        <v>4</v>
      </c>
      <c r="E164" s="230">
        <v>0</v>
      </c>
      <c r="F164" s="220">
        <f t="shared" ref="F164" si="26">D164*E164</f>
        <v>0</v>
      </c>
      <c r="G164" s="201"/>
    </row>
    <row r="165" spans="1:7">
      <c r="A165" s="201"/>
      <c r="B165" s="217"/>
      <c r="C165" s="209"/>
      <c r="D165" s="247"/>
      <c r="E165" s="230"/>
      <c r="F165" s="220"/>
      <c r="G165" s="201"/>
    </row>
    <row r="166" spans="1:7" ht="38.25">
      <c r="A166" s="216" t="s">
        <v>252</v>
      </c>
      <c r="B166" s="242" t="s">
        <v>253</v>
      </c>
      <c r="C166" s="232" t="s">
        <v>165</v>
      </c>
      <c r="D166" s="232">
        <v>3</v>
      </c>
      <c r="E166" s="230">
        <v>0</v>
      </c>
      <c r="F166" s="220">
        <f t="shared" ref="F166:F168" si="27">D166*E166</f>
        <v>0</v>
      </c>
      <c r="G166" s="201"/>
    </row>
    <row r="167" spans="1:7">
      <c r="A167" s="201"/>
      <c r="B167" s="217"/>
      <c r="C167" s="209"/>
      <c r="D167" s="247"/>
      <c r="E167" s="230"/>
      <c r="F167" s="220"/>
      <c r="G167" s="201"/>
    </row>
    <row r="168" spans="1:7" ht="51">
      <c r="A168" s="216" t="s">
        <v>254</v>
      </c>
      <c r="B168" s="217" t="s">
        <v>255</v>
      </c>
      <c r="C168" s="209" t="s">
        <v>165</v>
      </c>
      <c r="D168" s="209">
        <v>1</v>
      </c>
      <c r="E168" s="230">
        <v>0</v>
      </c>
      <c r="F168" s="220">
        <f t="shared" si="27"/>
        <v>0</v>
      </c>
      <c r="G168" s="201"/>
    </row>
    <row r="169" spans="1:7">
      <c r="A169" s="201"/>
      <c r="B169" s="217"/>
      <c r="C169" s="209"/>
      <c r="D169" s="209"/>
      <c r="E169" s="230"/>
      <c r="F169" s="220"/>
      <c r="G169" s="201"/>
    </row>
    <row r="170" spans="1:7">
      <c r="A170" s="201"/>
      <c r="B170" s="225" t="s">
        <v>256</v>
      </c>
      <c r="C170" s="226"/>
      <c r="D170" s="226"/>
      <c r="E170" s="227" t="s">
        <v>155</v>
      </c>
      <c r="F170" s="228">
        <f>SUM(F37:F168)</f>
        <v>0</v>
      </c>
      <c r="G170" s="201"/>
    </row>
    <row r="171" spans="1:7">
      <c r="A171" s="201"/>
      <c r="B171" s="248"/>
      <c r="C171" s="209"/>
      <c r="D171" s="209"/>
      <c r="E171" s="230"/>
      <c r="F171" s="220"/>
      <c r="G171" s="201"/>
    </row>
    <row r="172" spans="1:7" ht="25.5">
      <c r="A172" s="212"/>
      <c r="B172" s="213" t="s">
        <v>257</v>
      </c>
      <c r="C172" s="214"/>
      <c r="D172" s="214"/>
      <c r="E172" s="437"/>
      <c r="F172" s="215"/>
      <c r="G172" s="201"/>
    </row>
    <row r="173" spans="1:7">
      <c r="A173" s="216"/>
      <c r="B173" s="229"/>
      <c r="C173" s="209"/>
      <c r="D173" s="209"/>
      <c r="E173" s="283"/>
      <c r="F173" s="210"/>
      <c r="G173" s="201"/>
    </row>
    <row r="174" spans="1:7" ht="51">
      <c r="A174" s="216"/>
      <c r="B174" s="229" t="s">
        <v>258</v>
      </c>
      <c r="C174" s="209"/>
      <c r="D174" s="209"/>
      <c r="E174" s="283"/>
      <c r="F174" s="210"/>
      <c r="G174" s="201"/>
    </row>
    <row r="175" spans="1:7">
      <c r="A175" s="216"/>
      <c r="B175" s="217"/>
      <c r="C175" s="209"/>
      <c r="D175" s="209"/>
      <c r="E175" s="283"/>
      <c r="F175" s="210"/>
      <c r="G175" s="201"/>
    </row>
    <row r="176" spans="1:7" ht="25.5">
      <c r="A176" s="249" t="s">
        <v>163</v>
      </c>
      <c r="B176" s="250" t="s">
        <v>259</v>
      </c>
      <c r="C176" s="251" t="s">
        <v>165</v>
      </c>
      <c r="D176" s="251">
        <v>19</v>
      </c>
      <c r="E176" s="230">
        <v>0</v>
      </c>
      <c r="F176" s="252">
        <f t="shared" ref="F176:F198" si="28">D176*E176</f>
        <v>0</v>
      </c>
      <c r="G176" s="201"/>
    </row>
    <row r="177" spans="1:7">
      <c r="A177" s="249"/>
      <c r="B177" s="253" t="s">
        <v>246</v>
      </c>
      <c r="C177" s="251" t="s">
        <v>134</v>
      </c>
      <c r="D177" s="251">
        <v>1</v>
      </c>
      <c r="E177" s="230"/>
      <c r="F177" s="252"/>
      <c r="G177" s="201"/>
    </row>
    <row r="178" spans="1:7">
      <c r="A178" s="249"/>
      <c r="B178" s="253" t="s">
        <v>241</v>
      </c>
      <c r="C178" s="251" t="s">
        <v>134</v>
      </c>
      <c r="D178" s="251">
        <v>1</v>
      </c>
      <c r="E178" s="230"/>
      <c r="F178" s="252"/>
      <c r="G178" s="201"/>
    </row>
    <row r="179" spans="1:7" ht="26.25">
      <c r="A179" s="249"/>
      <c r="B179" s="253" t="s">
        <v>260</v>
      </c>
      <c r="C179" s="251" t="s">
        <v>134</v>
      </c>
      <c r="D179" s="251">
        <v>1</v>
      </c>
      <c r="E179" s="230"/>
      <c r="F179" s="252"/>
      <c r="G179" s="201"/>
    </row>
    <row r="180" spans="1:7" ht="26.25">
      <c r="A180" s="249"/>
      <c r="B180" s="253" t="s">
        <v>261</v>
      </c>
      <c r="C180" s="251" t="s">
        <v>134</v>
      </c>
      <c r="D180" s="251">
        <v>1</v>
      </c>
      <c r="E180" s="230"/>
      <c r="F180" s="252"/>
      <c r="G180" s="201"/>
    </row>
    <row r="181" spans="1:7">
      <c r="A181" s="249"/>
      <c r="B181" s="242"/>
      <c r="C181" s="224"/>
      <c r="D181" s="224"/>
      <c r="E181" s="230"/>
      <c r="F181" s="252"/>
      <c r="G181" s="201"/>
    </row>
    <row r="182" spans="1:7" ht="25.5">
      <c r="A182" s="254" t="s">
        <v>244</v>
      </c>
      <c r="B182" s="222" t="s">
        <v>262</v>
      </c>
      <c r="C182" s="251" t="s">
        <v>165</v>
      </c>
      <c r="D182" s="251">
        <v>9</v>
      </c>
      <c r="E182" s="230">
        <v>0</v>
      </c>
      <c r="F182" s="220">
        <f t="shared" si="28"/>
        <v>0</v>
      </c>
      <c r="G182" s="201"/>
    </row>
    <row r="183" spans="1:7">
      <c r="A183" s="254"/>
      <c r="B183" s="222" t="s">
        <v>263</v>
      </c>
      <c r="C183" s="251" t="s">
        <v>134</v>
      </c>
      <c r="D183" s="251">
        <v>1</v>
      </c>
      <c r="E183" s="230"/>
      <c r="F183" s="220"/>
      <c r="G183" s="201"/>
    </row>
    <row r="184" spans="1:7">
      <c r="A184" s="254"/>
      <c r="B184" s="222" t="s">
        <v>264</v>
      </c>
      <c r="C184" s="251" t="s">
        <v>134</v>
      </c>
      <c r="D184" s="251">
        <v>1</v>
      </c>
      <c r="E184" s="230"/>
      <c r="F184" s="220"/>
      <c r="G184" s="201"/>
    </row>
    <row r="185" spans="1:7">
      <c r="A185" s="254"/>
      <c r="B185" s="222" t="s">
        <v>265</v>
      </c>
      <c r="C185" s="251" t="s">
        <v>134</v>
      </c>
      <c r="D185" s="251">
        <v>1</v>
      </c>
      <c r="E185" s="230"/>
      <c r="F185" s="220"/>
      <c r="G185" s="201"/>
    </row>
    <row r="186" spans="1:7">
      <c r="A186" s="254"/>
      <c r="B186" s="222" t="s">
        <v>266</v>
      </c>
      <c r="C186" s="251" t="s">
        <v>134</v>
      </c>
      <c r="D186" s="251">
        <v>5</v>
      </c>
      <c r="E186" s="230"/>
      <c r="F186" s="220"/>
      <c r="G186" s="201"/>
    </row>
    <row r="187" spans="1:7">
      <c r="A187" s="254"/>
      <c r="B187" s="222" t="s">
        <v>267</v>
      </c>
      <c r="C187" s="251" t="s">
        <v>134</v>
      </c>
      <c r="D187" s="251">
        <v>4</v>
      </c>
      <c r="E187" s="230"/>
      <c r="F187" s="220"/>
      <c r="G187" s="201"/>
    </row>
    <row r="188" spans="1:7">
      <c r="A188" s="254"/>
      <c r="B188" s="222" t="s">
        <v>268</v>
      </c>
      <c r="C188" s="251" t="s">
        <v>134</v>
      </c>
      <c r="D188" s="251">
        <v>4</v>
      </c>
      <c r="E188" s="230"/>
      <c r="F188" s="220"/>
      <c r="G188" s="201"/>
    </row>
    <row r="189" spans="1:7">
      <c r="A189" s="254"/>
      <c r="B189" s="222"/>
      <c r="C189" s="236"/>
      <c r="D189" s="236"/>
      <c r="E189" s="230"/>
      <c r="F189" s="220"/>
      <c r="G189" s="201"/>
    </row>
    <row r="190" spans="1:7" ht="25.5">
      <c r="A190" s="254" t="s">
        <v>248</v>
      </c>
      <c r="B190" s="222" t="s">
        <v>269</v>
      </c>
      <c r="C190" s="251" t="s">
        <v>134</v>
      </c>
      <c r="D190" s="251">
        <v>15</v>
      </c>
      <c r="E190" s="230">
        <v>0</v>
      </c>
      <c r="F190" s="220">
        <f t="shared" ref="F190" si="29">D190*E190</f>
        <v>0</v>
      </c>
      <c r="G190" s="201"/>
    </row>
    <row r="191" spans="1:7">
      <c r="A191" s="254"/>
      <c r="B191" s="222"/>
      <c r="C191" s="232"/>
      <c r="D191" s="232"/>
      <c r="E191" s="230"/>
      <c r="F191" s="221"/>
      <c r="G191" s="201"/>
    </row>
    <row r="192" spans="1:7" ht="38.25">
      <c r="A192" s="254" t="s">
        <v>250</v>
      </c>
      <c r="B192" s="222" t="s">
        <v>270</v>
      </c>
      <c r="C192" s="251" t="s">
        <v>134</v>
      </c>
      <c r="D192" s="251">
        <v>1</v>
      </c>
      <c r="E192" s="230">
        <v>0</v>
      </c>
      <c r="F192" s="221">
        <f t="shared" si="28"/>
        <v>0</v>
      </c>
      <c r="G192" s="201"/>
    </row>
    <row r="193" spans="1:7">
      <c r="A193" s="254"/>
      <c r="B193" s="222"/>
      <c r="C193" s="232"/>
      <c r="D193" s="232"/>
      <c r="E193" s="230"/>
      <c r="F193" s="221"/>
      <c r="G193" s="201"/>
    </row>
    <row r="194" spans="1:7" ht="25.5">
      <c r="A194" s="254" t="s">
        <v>252</v>
      </c>
      <c r="B194" s="222" t="s">
        <v>271</v>
      </c>
      <c r="C194" s="251" t="s">
        <v>134</v>
      </c>
      <c r="D194" s="251">
        <v>1</v>
      </c>
      <c r="E194" s="230">
        <v>0</v>
      </c>
      <c r="F194" s="221">
        <f t="shared" si="28"/>
        <v>0</v>
      </c>
      <c r="G194" s="201"/>
    </row>
    <row r="195" spans="1:7">
      <c r="A195" s="254"/>
      <c r="B195" s="222"/>
      <c r="C195" s="232"/>
      <c r="D195" s="232"/>
      <c r="E195" s="230"/>
      <c r="F195" s="221"/>
      <c r="G195" s="201"/>
    </row>
    <row r="196" spans="1:7" ht="25.5">
      <c r="A196" s="254" t="s">
        <v>254</v>
      </c>
      <c r="B196" s="222" t="s">
        <v>272</v>
      </c>
      <c r="C196" s="251" t="s">
        <v>134</v>
      </c>
      <c r="D196" s="251">
        <v>4</v>
      </c>
      <c r="E196" s="230">
        <v>0</v>
      </c>
      <c r="F196" s="221">
        <f t="shared" si="28"/>
        <v>0</v>
      </c>
      <c r="G196" s="201"/>
    </row>
    <row r="197" spans="1:7">
      <c r="A197" s="254"/>
      <c r="B197" s="222"/>
      <c r="C197" s="232"/>
      <c r="D197" s="232"/>
      <c r="E197" s="230"/>
      <c r="F197" s="221"/>
      <c r="G197" s="201"/>
    </row>
    <row r="198" spans="1:7" ht="25.5">
      <c r="A198" s="254" t="s">
        <v>273</v>
      </c>
      <c r="B198" s="222" t="s">
        <v>274</v>
      </c>
      <c r="C198" s="251" t="s">
        <v>134</v>
      </c>
      <c r="D198" s="251">
        <v>1</v>
      </c>
      <c r="E198" s="230">
        <v>0</v>
      </c>
      <c r="F198" s="221">
        <f t="shared" si="28"/>
        <v>0</v>
      </c>
      <c r="G198" s="201"/>
    </row>
    <row r="199" spans="1:7">
      <c r="A199" s="254"/>
      <c r="B199" s="222"/>
      <c r="C199" s="232"/>
      <c r="D199" s="232"/>
      <c r="E199" s="230"/>
      <c r="F199" s="221"/>
      <c r="G199" s="201"/>
    </row>
    <row r="200" spans="1:7" ht="25.5">
      <c r="A200" s="254" t="s">
        <v>275</v>
      </c>
      <c r="B200" s="222" t="s">
        <v>276</v>
      </c>
      <c r="C200" s="251" t="s">
        <v>134</v>
      </c>
      <c r="D200" s="251">
        <v>1</v>
      </c>
      <c r="E200" s="230">
        <v>0</v>
      </c>
      <c r="F200" s="221">
        <f t="shared" ref="F200:F206" si="30">D200*E200</f>
        <v>0</v>
      </c>
      <c r="G200" s="201"/>
    </row>
    <row r="201" spans="1:7">
      <c r="A201" s="254"/>
      <c r="B201" s="222"/>
      <c r="C201" s="232"/>
      <c r="D201" s="232"/>
      <c r="E201" s="230"/>
      <c r="F201" s="221"/>
      <c r="G201" s="201"/>
    </row>
    <row r="202" spans="1:7" ht="38.25">
      <c r="A202" s="254" t="s">
        <v>277</v>
      </c>
      <c r="B202" s="222" t="s">
        <v>278</v>
      </c>
      <c r="C202" s="251" t="s">
        <v>134</v>
      </c>
      <c r="D202" s="251">
        <v>1</v>
      </c>
      <c r="E202" s="230">
        <v>0</v>
      </c>
      <c r="F202" s="221">
        <f t="shared" si="30"/>
        <v>0</v>
      </c>
      <c r="G202" s="201"/>
    </row>
    <row r="203" spans="1:7">
      <c r="A203" s="254"/>
      <c r="B203" s="222"/>
      <c r="C203" s="232"/>
      <c r="D203" s="232"/>
      <c r="E203" s="230"/>
      <c r="F203" s="221"/>
      <c r="G203" s="201"/>
    </row>
    <row r="204" spans="1:7" ht="25.5">
      <c r="A204" s="254" t="s">
        <v>279</v>
      </c>
      <c r="B204" s="222" t="s">
        <v>280</v>
      </c>
      <c r="C204" s="251" t="s">
        <v>134</v>
      </c>
      <c r="D204" s="251">
        <v>1</v>
      </c>
      <c r="E204" s="230">
        <v>0</v>
      </c>
      <c r="F204" s="221">
        <f t="shared" ref="F204" si="31">D204*E204</f>
        <v>0</v>
      </c>
      <c r="G204" s="201"/>
    </row>
    <row r="205" spans="1:7">
      <c r="A205" s="254"/>
      <c r="B205" s="222"/>
      <c r="C205" s="232"/>
      <c r="D205" s="232"/>
      <c r="E205" s="230"/>
      <c r="F205" s="221"/>
      <c r="G205" s="201"/>
    </row>
    <row r="206" spans="1:7" ht="51">
      <c r="A206" s="254" t="s">
        <v>281</v>
      </c>
      <c r="B206" s="217" t="s">
        <v>255</v>
      </c>
      <c r="C206" s="209" t="s">
        <v>165</v>
      </c>
      <c r="D206" s="209">
        <v>1</v>
      </c>
      <c r="E206" s="230">
        <v>0</v>
      </c>
      <c r="F206" s="221">
        <f t="shared" si="30"/>
        <v>0</v>
      </c>
      <c r="G206" s="201"/>
    </row>
    <row r="207" spans="1:7">
      <c r="A207" s="216"/>
      <c r="B207" s="217"/>
      <c r="C207" s="209"/>
      <c r="D207" s="209"/>
      <c r="E207" s="230"/>
      <c r="F207" s="220"/>
      <c r="G207" s="201"/>
    </row>
    <row r="208" spans="1:7">
      <c r="A208" s="216"/>
      <c r="B208" s="225" t="s">
        <v>282</v>
      </c>
      <c r="C208" s="226"/>
      <c r="D208" s="226"/>
      <c r="E208" s="227" t="s">
        <v>155</v>
      </c>
      <c r="F208" s="228">
        <f>SUM(F176:F206)</f>
        <v>0</v>
      </c>
      <c r="G208" s="201"/>
    </row>
    <row r="209" spans="1:7">
      <c r="A209" s="204"/>
      <c r="B209" s="204"/>
      <c r="C209" s="209"/>
      <c r="D209" s="209"/>
      <c r="E209" s="283"/>
      <c r="F209" s="210"/>
      <c r="G209" s="201"/>
    </row>
    <row r="210" spans="1:7" ht="25.5">
      <c r="A210" s="212"/>
      <c r="B210" s="213" t="s">
        <v>283</v>
      </c>
      <c r="C210" s="214"/>
      <c r="D210" s="214"/>
      <c r="E210" s="437"/>
      <c r="F210" s="215"/>
      <c r="G210" s="201"/>
    </row>
    <row r="211" spans="1:7">
      <c r="A211" s="216"/>
      <c r="B211" s="217"/>
      <c r="C211" s="209"/>
      <c r="D211" s="209"/>
      <c r="E211" s="283"/>
      <c r="F211" s="210"/>
      <c r="G211" s="201"/>
    </row>
    <row r="212" spans="1:7" ht="51">
      <c r="A212" s="216"/>
      <c r="B212" s="229" t="s">
        <v>284</v>
      </c>
      <c r="C212" s="209"/>
      <c r="D212" s="209"/>
      <c r="E212" s="283"/>
      <c r="F212" s="210"/>
      <c r="G212" s="201"/>
    </row>
    <row r="213" spans="1:7">
      <c r="A213" s="216"/>
      <c r="B213" s="229"/>
      <c r="C213" s="209"/>
      <c r="D213" s="209"/>
      <c r="E213" s="283"/>
      <c r="F213" s="210"/>
      <c r="G213" s="201"/>
    </row>
    <row r="214" spans="1:7">
      <c r="A214" s="216"/>
      <c r="B214" s="229" t="s">
        <v>285</v>
      </c>
      <c r="C214" s="209"/>
      <c r="D214" s="209"/>
      <c r="E214" s="283"/>
      <c r="F214" s="210"/>
      <c r="G214" s="201"/>
    </row>
    <row r="215" spans="1:7">
      <c r="A215" s="216"/>
      <c r="B215" s="217"/>
      <c r="C215" s="209"/>
      <c r="D215" s="209"/>
      <c r="E215" s="283"/>
      <c r="F215" s="210"/>
      <c r="G215" s="201"/>
    </row>
    <row r="216" spans="1:7" ht="38.25">
      <c r="A216" s="216" t="s">
        <v>163</v>
      </c>
      <c r="B216" s="217" t="s">
        <v>286</v>
      </c>
      <c r="C216" s="209" t="s">
        <v>165</v>
      </c>
      <c r="D216" s="209">
        <v>1</v>
      </c>
      <c r="E216" s="230">
        <v>0</v>
      </c>
      <c r="F216" s="220">
        <f t="shared" ref="F216" si="32">D216*E216</f>
        <v>0</v>
      </c>
      <c r="G216" s="201"/>
    </row>
    <row r="217" spans="1:7">
      <c r="A217" s="216"/>
      <c r="B217" s="217" t="s">
        <v>287</v>
      </c>
      <c r="C217" s="209" t="s">
        <v>288</v>
      </c>
      <c r="D217" s="232">
        <v>1</v>
      </c>
      <c r="E217" s="230"/>
      <c r="F217" s="220"/>
      <c r="G217" s="201"/>
    </row>
    <row r="218" spans="1:7" ht="25.5">
      <c r="A218" s="216"/>
      <c r="B218" s="217" t="s">
        <v>289</v>
      </c>
      <c r="C218" s="209" t="s">
        <v>288</v>
      </c>
      <c r="D218" s="232">
        <v>1</v>
      </c>
      <c r="E218" s="230"/>
      <c r="F218" s="220"/>
      <c r="G218" s="201"/>
    </row>
    <row r="219" spans="1:7" ht="25.5">
      <c r="A219" s="216"/>
      <c r="B219" s="217" t="s">
        <v>290</v>
      </c>
      <c r="C219" s="209" t="s">
        <v>291</v>
      </c>
      <c r="D219" s="209">
        <v>1</v>
      </c>
      <c r="E219" s="230"/>
      <c r="F219" s="220"/>
      <c r="G219" s="201"/>
    </row>
    <row r="220" spans="1:7">
      <c r="A220" s="216"/>
      <c r="B220" s="217" t="s">
        <v>292</v>
      </c>
      <c r="C220" s="209" t="s">
        <v>288</v>
      </c>
      <c r="D220" s="232">
        <v>1</v>
      </c>
      <c r="E220" s="230"/>
      <c r="F220" s="220"/>
      <c r="G220" s="201"/>
    </row>
    <row r="221" spans="1:7">
      <c r="A221" s="216"/>
      <c r="B221" s="217" t="s">
        <v>293</v>
      </c>
      <c r="C221" s="209" t="s">
        <v>288</v>
      </c>
      <c r="D221" s="232">
        <v>1</v>
      </c>
      <c r="E221" s="230"/>
      <c r="F221" s="220"/>
      <c r="G221" s="201"/>
    </row>
    <row r="222" spans="1:7">
      <c r="A222" s="216"/>
      <c r="B222" s="217" t="s">
        <v>294</v>
      </c>
      <c r="C222" s="209" t="s">
        <v>288</v>
      </c>
      <c r="D222" s="232">
        <v>1</v>
      </c>
      <c r="E222" s="230"/>
      <c r="F222" s="220"/>
      <c r="G222" s="201"/>
    </row>
    <row r="223" spans="1:7">
      <c r="A223" s="216"/>
      <c r="B223" s="217" t="s">
        <v>295</v>
      </c>
      <c r="C223" s="209" t="s">
        <v>288</v>
      </c>
      <c r="D223" s="232">
        <v>1</v>
      </c>
      <c r="E223" s="230"/>
      <c r="F223" s="220"/>
      <c r="G223" s="201"/>
    </row>
    <row r="224" spans="1:7" ht="25.5">
      <c r="A224" s="216"/>
      <c r="B224" s="217" t="s">
        <v>296</v>
      </c>
      <c r="C224" s="209" t="s">
        <v>288</v>
      </c>
      <c r="D224" s="232">
        <v>7</v>
      </c>
      <c r="E224" s="230"/>
      <c r="F224" s="220"/>
      <c r="G224" s="201"/>
    </row>
    <row r="225" spans="1:7" ht="25.5">
      <c r="A225" s="216"/>
      <c r="B225" s="217" t="s">
        <v>297</v>
      </c>
      <c r="C225" s="209" t="s">
        <v>291</v>
      </c>
      <c r="D225" s="209">
        <v>1</v>
      </c>
      <c r="E225" s="230"/>
      <c r="F225" s="220"/>
      <c r="G225" s="201"/>
    </row>
    <row r="226" spans="1:7" ht="25.5">
      <c r="A226" s="216"/>
      <c r="B226" s="217" t="s">
        <v>298</v>
      </c>
      <c r="C226" s="209" t="s">
        <v>288</v>
      </c>
      <c r="D226" s="232">
        <v>1</v>
      </c>
      <c r="E226" s="230"/>
      <c r="F226" s="220"/>
      <c r="G226" s="201"/>
    </row>
    <row r="227" spans="1:7" ht="25.5">
      <c r="A227" s="216"/>
      <c r="B227" s="217" t="s">
        <v>299</v>
      </c>
      <c r="C227" s="209" t="s">
        <v>291</v>
      </c>
      <c r="D227" s="209">
        <v>1</v>
      </c>
      <c r="E227" s="230"/>
      <c r="F227" s="220"/>
      <c r="G227" s="201"/>
    </row>
    <row r="228" spans="1:7">
      <c r="A228" s="216"/>
      <c r="B228" s="217"/>
      <c r="C228" s="209"/>
      <c r="D228" s="232"/>
      <c r="E228" s="230"/>
      <c r="F228" s="220"/>
      <c r="G228" s="201"/>
    </row>
    <row r="229" spans="1:7" ht="38.25">
      <c r="A229" s="216" t="s">
        <v>244</v>
      </c>
      <c r="B229" s="217" t="s">
        <v>300</v>
      </c>
      <c r="C229" s="209" t="s">
        <v>288</v>
      </c>
      <c r="D229" s="232">
        <v>147</v>
      </c>
      <c r="E229" s="230">
        <v>0</v>
      </c>
      <c r="F229" s="220">
        <f t="shared" ref="F229" si="33">D229*E229</f>
        <v>0</v>
      </c>
      <c r="G229" s="201"/>
    </row>
    <row r="230" spans="1:7">
      <c r="A230" s="216"/>
      <c r="B230" s="217"/>
      <c r="C230" s="209"/>
      <c r="D230" s="232"/>
      <c r="E230" s="230"/>
      <c r="F230" s="220"/>
      <c r="G230" s="201"/>
    </row>
    <row r="231" spans="1:7" ht="38.25">
      <c r="A231" s="216" t="s">
        <v>248</v>
      </c>
      <c r="B231" s="217" t="s">
        <v>301</v>
      </c>
      <c r="C231" s="209" t="s">
        <v>302</v>
      </c>
      <c r="D231" s="232">
        <v>2300</v>
      </c>
      <c r="E231" s="230">
        <v>0</v>
      </c>
      <c r="F231" s="220">
        <f t="shared" ref="F231" si="34">D231*E231</f>
        <v>0</v>
      </c>
      <c r="G231" s="201"/>
    </row>
    <row r="232" spans="1:7" ht="38.25">
      <c r="A232" s="216"/>
      <c r="B232" s="217" t="s">
        <v>303</v>
      </c>
      <c r="C232" s="209"/>
      <c r="D232" s="232"/>
      <c r="E232" s="230"/>
      <c r="F232" s="220"/>
      <c r="G232" s="201"/>
    </row>
    <row r="233" spans="1:7">
      <c r="A233" s="216"/>
      <c r="B233" s="217"/>
      <c r="C233" s="209"/>
      <c r="D233" s="232"/>
      <c r="E233" s="230"/>
      <c r="F233" s="220"/>
      <c r="G233" s="201"/>
    </row>
    <row r="234" spans="1:7" ht="38.25">
      <c r="A234" s="216" t="s">
        <v>250</v>
      </c>
      <c r="B234" s="217" t="s">
        <v>304</v>
      </c>
      <c r="C234" s="209" t="s">
        <v>302</v>
      </c>
      <c r="D234" s="232">
        <v>10</v>
      </c>
      <c r="E234" s="230">
        <v>0</v>
      </c>
      <c r="F234" s="220">
        <f t="shared" ref="F234" si="35">D234*E234</f>
        <v>0</v>
      </c>
      <c r="G234" s="201"/>
    </row>
    <row r="235" spans="1:7">
      <c r="A235" s="216"/>
      <c r="B235" s="217"/>
      <c r="C235" s="209"/>
      <c r="D235" s="232"/>
      <c r="E235" s="230"/>
      <c r="F235" s="220"/>
      <c r="G235" s="201"/>
    </row>
    <row r="236" spans="1:7">
      <c r="A236" s="216" t="s">
        <v>252</v>
      </c>
      <c r="B236" s="217" t="s">
        <v>305</v>
      </c>
      <c r="C236" s="209" t="s">
        <v>288</v>
      </c>
      <c r="D236" s="232">
        <v>294</v>
      </c>
      <c r="E236" s="230">
        <v>0</v>
      </c>
      <c r="F236" s="220">
        <f t="shared" ref="F236" si="36">D236*E236</f>
        <v>0</v>
      </c>
      <c r="G236" s="201"/>
    </row>
    <row r="237" spans="1:7">
      <c r="A237" s="216"/>
      <c r="B237" s="217"/>
      <c r="C237" s="209"/>
      <c r="D237" s="232"/>
      <c r="E237" s="230"/>
      <c r="F237" s="220"/>
      <c r="G237" s="201"/>
    </row>
    <row r="238" spans="1:7" ht="38.25">
      <c r="A238" s="216" t="s">
        <v>254</v>
      </c>
      <c r="B238" s="217" t="s">
        <v>306</v>
      </c>
      <c r="C238" s="209" t="s">
        <v>291</v>
      </c>
      <c r="D238" s="209">
        <v>1</v>
      </c>
      <c r="E238" s="230">
        <v>0</v>
      </c>
      <c r="F238" s="220">
        <f t="shared" ref="F238" si="37">D238*E238</f>
        <v>0</v>
      </c>
      <c r="G238" s="201"/>
    </row>
    <row r="239" spans="1:7">
      <c r="A239" s="216"/>
      <c r="B239" s="217"/>
      <c r="C239" s="209"/>
      <c r="D239" s="232"/>
      <c r="E239" s="230"/>
      <c r="F239" s="220"/>
      <c r="G239" s="201"/>
    </row>
    <row r="240" spans="1:7" ht="25.5">
      <c r="A240" s="216" t="s">
        <v>273</v>
      </c>
      <c r="B240" s="217" t="s">
        <v>307</v>
      </c>
      <c r="C240" s="209" t="s">
        <v>291</v>
      </c>
      <c r="D240" s="209">
        <v>1</v>
      </c>
      <c r="E240" s="230">
        <v>0</v>
      </c>
      <c r="F240" s="220">
        <f t="shared" ref="F240" si="38">D240*E240</f>
        <v>0</v>
      </c>
      <c r="G240" s="201"/>
    </row>
    <row r="241" spans="1:7">
      <c r="A241" s="216"/>
      <c r="B241" s="217"/>
      <c r="C241" s="209"/>
      <c r="D241" s="232"/>
      <c r="E241" s="230"/>
      <c r="F241" s="220"/>
      <c r="G241" s="201"/>
    </row>
    <row r="242" spans="1:7">
      <c r="A242" s="216"/>
      <c r="B242" s="225" t="s">
        <v>308</v>
      </c>
      <c r="C242" s="255"/>
      <c r="D242" s="256"/>
      <c r="E242" s="227" t="s">
        <v>155</v>
      </c>
      <c r="F242" s="228">
        <f>SUM(F216:F241)</f>
        <v>0</v>
      </c>
      <c r="G242" s="201"/>
    </row>
    <row r="243" spans="1:7">
      <c r="A243" s="216"/>
      <c r="B243" s="222"/>
      <c r="C243" s="232"/>
      <c r="D243" s="257"/>
      <c r="E243" s="230"/>
      <c r="F243" s="220"/>
      <c r="G243" s="201"/>
    </row>
    <row r="244" spans="1:7">
      <c r="A244" s="204"/>
      <c r="B244" s="204"/>
      <c r="C244" s="209"/>
      <c r="D244" s="209"/>
      <c r="E244" s="283"/>
      <c r="F244" s="210"/>
      <c r="G244" s="201"/>
    </row>
    <row r="245" spans="1:7">
      <c r="A245" s="212"/>
      <c r="B245" s="213" t="s">
        <v>309</v>
      </c>
      <c r="C245" s="214"/>
      <c r="D245" s="214"/>
      <c r="E245" s="437"/>
      <c r="F245" s="215"/>
      <c r="G245" s="201"/>
    </row>
    <row r="246" spans="1:7">
      <c r="A246" s="216"/>
      <c r="B246" s="217"/>
      <c r="C246" s="209"/>
      <c r="D246" s="209"/>
      <c r="E246" s="283"/>
      <c r="F246" s="210"/>
      <c r="G246" s="201"/>
    </row>
    <row r="247" spans="1:7" ht="38.25">
      <c r="A247" s="216" t="s">
        <v>163</v>
      </c>
      <c r="B247" s="217" t="s">
        <v>310</v>
      </c>
      <c r="C247" s="209"/>
      <c r="D247" s="209"/>
      <c r="E247" s="230"/>
      <c r="F247" s="220"/>
      <c r="G247" s="201"/>
    </row>
    <row r="248" spans="1:7">
      <c r="A248" s="216"/>
      <c r="B248" s="217" t="s">
        <v>311</v>
      </c>
      <c r="C248" s="209" t="s">
        <v>302</v>
      </c>
      <c r="D248" s="209">
        <v>25</v>
      </c>
      <c r="E248" s="283">
        <v>0</v>
      </c>
      <c r="F248" s="220">
        <f t="shared" ref="F248:F252" si="39">D248*E248</f>
        <v>0</v>
      </c>
      <c r="G248" s="201"/>
    </row>
    <row r="249" spans="1:7">
      <c r="A249" s="216"/>
      <c r="B249" s="217" t="s">
        <v>312</v>
      </c>
      <c r="C249" s="209" t="s">
        <v>302</v>
      </c>
      <c r="D249" s="209">
        <v>25</v>
      </c>
      <c r="E249" s="283">
        <v>0</v>
      </c>
      <c r="F249" s="220">
        <f t="shared" si="39"/>
        <v>0</v>
      </c>
      <c r="G249" s="201"/>
    </row>
    <row r="250" spans="1:7">
      <c r="A250" s="216"/>
      <c r="B250" s="217" t="s">
        <v>313</v>
      </c>
      <c r="C250" s="209" t="s">
        <v>302</v>
      </c>
      <c r="D250" s="209">
        <v>2000</v>
      </c>
      <c r="E250" s="283">
        <v>0</v>
      </c>
      <c r="F250" s="220">
        <f t="shared" si="39"/>
        <v>0</v>
      </c>
      <c r="G250" s="201"/>
    </row>
    <row r="251" spans="1:7">
      <c r="A251" s="216"/>
      <c r="B251" s="217" t="s">
        <v>314</v>
      </c>
      <c r="C251" s="209" t="s">
        <v>302</v>
      </c>
      <c r="D251" s="209">
        <v>2500</v>
      </c>
      <c r="E251" s="283">
        <v>0</v>
      </c>
      <c r="F251" s="220">
        <f t="shared" si="39"/>
        <v>0</v>
      </c>
      <c r="G251" s="201"/>
    </row>
    <row r="252" spans="1:7">
      <c r="A252" s="216"/>
      <c r="B252" s="217" t="s">
        <v>315</v>
      </c>
      <c r="C252" s="209" t="s">
        <v>302</v>
      </c>
      <c r="D252" s="209">
        <v>50</v>
      </c>
      <c r="E252" s="283">
        <v>0</v>
      </c>
      <c r="F252" s="220">
        <f t="shared" si="39"/>
        <v>0</v>
      </c>
      <c r="G252" s="201"/>
    </row>
    <row r="253" spans="1:7">
      <c r="A253" s="216"/>
      <c r="B253" s="217"/>
      <c r="C253" s="209"/>
      <c r="D253" s="209"/>
      <c r="E253" s="230"/>
      <c r="F253" s="220"/>
      <c r="G253" s="201"/>
    </row>
    <row r="254" spans="1:7" ht="38.25">
      <c r="A254" s="216" t="s">
        <v>244</v>
      </c>
      <c r="B254" s="222" t="s">
        <v>316</v>
      </c>
      <c r="C254" s="232" t="s">
        <v>302</v>
      </c>
      <c r="D254" s="232">
        <v>50</v>
      </c>
      <c r="E254" s="438">
        <v>0</v>
      </c>
      <c r="F254" s="221">
        <f t="shared" ref="F254" si="40">D254*E254</f>
        <v>0</v>
      </c>
      <c r="G254" s="201"/>
    </row>
    <row r="255" spans="1:7">
      <c r="A255" s="216"/>
      <c r="B255" s="258"/>
      <c r="C255" s="259"/>
      <c r="D255" s="259"/>
      <c r="E255" s="441"/>
      <c r="F255" s="260"/>
      <c r="G255" s="201"/>
    </row>
    <row r="256" spans="1:7" ht="38.25">
      <c r="A256" s="216" t="s">
        <v>248</v>
      </c>
      <c r="B256" s="222" t="s">
        <v>317</v>
      </c>
      <c r="C256" s="232" t="s">
        <v>302</v>
      </c>
      <c r="D256" s="232">
        <v>60</v>
      </c>
      <c r="E256" s="438">
        <v>0</v>
      </c>
      <c r="F256" s="221">
        <f t="shared" ref="F256" si="41">D256*E256</f>
        <v>0</v>
      </c>
      <c r="G256" s="201"/>
    </row>
    <row r="257" spans="1:7">
      <c r="A257" s="216"/>
      <c r="B257" s="258"/>
      <c r="C257" s="259"/>
      <c r="D257" s="259"/>
      <c r="E257" s="441"/>
      <c r="F257" s="260"/>
      <c r="G257" s="201"/>
    </row>
    <row r="258" spans="1:7" ht="63.75">
      <c r="A258" s="216" t="s">
        <v>250</v>
      </c>
      <c r="B258" s="222" t="s">
        <v>318</v>
      </c>
      <c r="C258" s="232" t="s">
        <v>165</v>
      </c>
      <c r="D258" s="232">
        <v>1</v>
      </c>
      <c r="E258" s="438">
        <v>0</v>
      </c>
      <c r="F258" s="221">
        <f t="shared" ref="F258" si="42">D258*E258</f>
        <v>0</v>
      </c>
      <c r="G258" s="201"/>
    </row>
    <row r="259" spans="1:7">
      <c r="A259" s="216"/>
      <c r="B259" s="258"/>
      <c r="C259" s="259"/>
      <c r="D259" s="259"/>
      <c r="E259" s="441"/>
      <c r="F259" s="260"/>
      <c r="G259" s="201"/>
    </row>
    <row r="260" spans="1:7" ht="51">
      <c r="A260" s="216" t="s">
        <v>252</v>
      </c>
      <c r="B260" s="222" t="s">
        <v>319</v>
      </c>
      <c r="C260" s="236" t="s">
        <v>165</v>
      </c>
      <c r="D260" s="236">
        <v>1</v>
      </c>
      <c r="E260" s="438">
        <v>0</v>
      </c>
      <c r="F260" s="221">
        <f t="shared" ref="F260" si="43">D260*E260</f>
        <v>0</v>
      </c>
      <c r="G260" s="201"/>
    </row>
    <row r="261" spans="1:7">
      <c r="A261" s="216"/>
      <c r="B261" s="217"/>
      <c r="C261" s="209"/>
      <c r="D261" s="209"/>
      <c r="E261" s="230"/>
      <c r="F261" s="220"/>
      <c r="G261" s="201"/>
    </row>
    <row r="262" spans="1:7">
      <c r="A262" s="216"/>
      <c r="B262" s="225" t="s">
        <v>320</v>
      </c>
      <c r="C262" s="226"/>
      <c r="D262" s="226"/>
      <c r="E262" s="227" t="s">
        <v>155</v>
      </c>
      <c r="F262" s="228">
        <f>SUM(F248:F260)</f>
        <v>0</v>
      </c>
      <c r="G262" s="201"/>
    </row>
    <row r="263" spans="1:7">
      <c r="A263" s="204"/>
      <c r="B263" s="248"/>
      <c r="C263" s="209"/>
      <c r="D263" s="209"/>
      <c r="E263" s="283"/>
      <c r="F263" s="210"/>
      <c r="G263" s="201"/>
    </row>
    <row r="264" spans="1:7">
      <c r="A264" s="204"/>
      <c r="B264" s="204"/>
      <c r="C264" s="209"/>
      <c r="D264" s="209"/>
      <c r="E264" s="283"/>
      <c r="F264" s="210"/>
      <c r="G264" s="201"/>
    </row>
    <row r="265" spans="1:7">
      <c r="A265" s="212"/>
      <c r="B265" s="213" t="s">
        <v>321</v>
      </c>
      <c r="C265" s="214"/>
      <c r="D265" s="214"/>
      <c r="E265" s="437"/>
      <c r="F265" s="215"/>
      <c r="G265" s="201"/>
    </row>
    <row r="266" spans="1:7">
      <c r="A266" s="216"/>
      <c r="B266" s="229"/>
      <c r="C266" s="209"/>
      <c r="D266" s="209"/>
      <c r="E266" s="283"/>
      <c r="F266" s="210"/>
      <c r="G266" s="201"/>
    </row>
    <row r="267" spans="1:7" ht="125.25" customHeight="1">
      <c r="A267" s="216" t="s">
        <v>163</v>
      </c>
      <c r="B267" s="217" t="s">
        <v>322</v>
      </c>
      <c r="C267" s="209" t="s">
        <v>134</v>
      </c>
      <c r="D267" s="209">
        <v>1</v>
      </c>
      <c r="E267" s="283">
        <v>0</v>
      </c>
      <c r="F267" s="210">
        <f>SUM(D267*E267)</f>
        <v>0</v>
      </c>
      <c r="G267" s="201"/>
    </row>
    <row r="268" spans="1:7">
      <c r="A268" s="216"/>
      <c r="B268" s="229"/>
      <c r="C268" s="209"/>
      <c r="D268" s="209"/>
      <c r="E268" s="283"/>
      <c r="F268" s="210"/>
      <c r="G268" s="201"/>
    </row>
    <row r="269" spans="1:7" ht="93.75" customHeight="1">
      <c r="A269" s="216" t="s">
        <v>244</v>
      </c>
      <c r="B269" s="217" t="s">
        <v>323</v>
      </c>
      <c r="C269" s="209" t="s">
        <v>134</v>
      </c>
      <c r="D269" s="209">
        <v>1</v>
      </c>
      <c r="E269" s="283">
        <v>0</v>
      </c>
      <c r="F269" s="210">
        <f>SUM(D269*E269)</f>
        <v>0</v>
      </c>
      <c r="G269" s="201"/>
    </row>
    <row r="270" spans="1:7" ht="17.25" customHeight="1">
      <c r="A270" s="216"/>
      <c r="B270" s="217"/>
      <c r="C270" s="209"/>
      <c r="D270" s="209"/>
      <c r="E270" s="283"/>
      <c r="F270" s="210"/>
      <c r="G270" s="201"/>
    </row>
    <row r="271" spans="1:7" ht="82.5" customHeight="1">
      <c r="A271" s="216" t="s">
        <v>248</v>
      </c>
      <c r="B271" s="217" t="s">
        <v>324</v>
      </c>
      <c r="C271" s="209" t="s">
        <v>134</v>
      </c>
      <c r="D271" s="209">
        <v>1</v>
      </c>
      <c r="E271" s="283">
        <v>0</v>
      </c>
      <c r="F271" s="210">
        <f>SUM(D271*E271)</f>
        <v>0</v>
      </c>
      <c r="G271" s="201"/>
    </row>
    <row r="272" spans="1:7">
      <c r="A272" s="216"/>
      <c r="B272" s="217"/>
      <c r="C272" s="209"/>
      <c r="D272" s="209"/>
      <c r="E272" s="283"/>
      <c r="F272" s="210"/>
      <c r="G272" s="201"/>
    </row>
    <row r="273" spans="1:7">
      <c r="A273" s="216"/>
      <c r="B273" s="225" t="s">
        <v>325</v>
      </c>
      <c r="C273" s="226"/>
      <c r="D273" s="226"/>
      <c r="E273" s="227" t="s">
        <v>155</v>
      </c>
      <c r="F273" s="228">
        <f>SUM(F267:F271)</f>
        <v>0</v>
      </c>
      <c r="G273" s="201"/>
    </row>
    <row r="274" spans="1:7">
      <c r="A274" s="204"/>
      <c r="B274" s="248"/>
      <c r="C274" s="209"/>
      <c r="D274" s="209"/>
      <c r="E274" s="283"/>
      <c r="F274" s="210"/>
      <c r="G274" s="201"/>
    </row>
    <row r="275" spans="1:7">
      <c r="A275" s="212"/>
      <c r="B275" s="213" t="s">
        <v>326</v>
      </c>
      <c r="C275" s="214"/>
      <c r="D275" s="214"/>
      <c r="E275" s="437"/>
      <c r="F275" s="215"/>
      <c r="G275" s="201"/>
    </row>
    <row r="276" spans="1:7">
      <c r="A276" s="216"/>
      <c r="B276" s="229"/>
      <c r="C276" s="209"/>
      <c r="D276" s="209"/>
      <c r="E276" s="283"/>
      <c r="F276" s="210"/>
      <c r="G276" s="201"/>
    </row>
    <row r="277" spans="1:7" ht="409.5">
      <c r="A277" s="261">
        <v>1</v>
      </c>
      <c r="B277" s="262" t="s">
        <v>327</v>
      </c>
      <c r="C277" s="263"/>
      <c r="D277" s="264"/>
      <c r="E277" s="283"/>
      <c r="F277" s="210"/>
      <c r="G277" s="201"/>
    </row>
    <row r="278" spans="1:7">
      <c r="A278" s="261"/>
      <c r="B278" s="265"/>
      <c r="C278" s="263" t="s">
        <v>134</v>
      </c>
      <c r="D278" s="264">
        <v>1</v>
      </c>
      <c r="E278" s="283">
        <v>0</v>
      </c>
      <c r="F278" s="210">
        <f>SUM(D278*E278)</f>
        <v>0</v>
      </c>
      <c r="G278" s="201"/>
    </row>
    <row r="279" spans="1:7">
      <c r="A279" s="261"/>
      <c r="B279" s="265"/>
      <c r="C279" s="263"/>
      <c r="D279" s="264"/>
      <c r="E279" s="283"/>
      <c r="F279" s="210"/>
      <c r="G279" s="201"/>
    </row>
    <row r="280" spans="1:7" ht="27" customHeight="1">
      <c r="A280" s="261" t="s">
        <v>328</v>
      </c>
      <c r="B280" s="262" t="s">
        <v>329</v>
      </c>
      <c r="C280" s="263"/>
      <c r="D280" s="264"/>
      <c r="E280" s="283"/>
      <c r="F280" s="210"/>
      <c r="G280" s="201"/>
    </row>
    <row r="281" spans="1:7">
      <c r="A281" s="261"/>
      <c r="B281" s="265"/>
      <c r="C281" s="263" t="s">
        <v>134</v>
      </c>
      <c r="D281" s="264">
        <v>1</v>
      </c>
      <c r="E281" s="283">
        <v>0</v>
      </c>
      <c r="F281" s="210">
        <f>SUM(D281*E281)</f>
        <v>0</v>
      </c>
      <c r="G281" s="201"/>
    </row>
    <row r="282" spans="1:7">
      <c r="A282" s="261"/>
      <c r="B282" s="262"/>
      <c r="C282" s="263"/>
      <c r="D282" s="264"/>
      <c r="E282" s="283"/>
      <c r="F282" s="210"/>
      <c r="G282" s="201"/>
    </row>
    <row r="283" spans="1:7" ht="114.75">
      <c r="A283" s="261" t="s">
        <v>330</v>
      </c>
      <c r="B283" s="266" t="s">
        <v>331</v>
      </c>
      <c r="C283" s="267"/>
      <c r="D283" s="267"/>
      <c r="E283" s="283"/>
      <c r="F283" s="202"/>
      <c r="G283" s="201"/>
    </row>
    <row r="284" spans="1:7">
      <c r="A284" s="261"/>
      <c r="B284" s="265"/>
      <c r="C284" s="263" t="s">
        <v>134</v>
      </c>
      <c r="D284" s="264">
        <v>1</v>
      </c>
      <c r="E284" s="283">
        <v>0</v>
      </c>
      <c r="F284" s="210">
        <f>SUM(D284*E284)</f>
        <v>0</v>
      </c>
      <c r="G284" s="201"/>
    </row>
    <row r="285" spans="1:7">
      <c r="A285" s="261"/>
      <c r="B285" s="268"/>
      <c r="C285" s="263"/>
      <c r="D285" s="264"/>
      <c r="E285" s="283"/>
      <c r="F285" s="240"/>
      <c r="G285" s="201"/>
    </row>
    <row r="286" spans="1:7" ht="102">
      <c r="A286" s="261" t="s">
        <v>332</v>
      </c>
      <c r="B286" s="266" t="s">
        <v>333</v>
      </c>
      <c r="C286" s="263"/>
      <c r="D286" s="264"/>
      <c r="E286" s="283"/>
      <c r="F286" s="240"/>
      <c r="G286" s="201"/>
    </row>
    <row r="287" spans="1:7">
      <c r="A287" s="261"/>
      <c r="B287" s="265"/>
      <c r="C287" s="263" t="s">
        <v>134</v>
      </c>
      <c r="D287" s="264">
        <v>1</v>
      </c>
      <c r="E287" s="283">
        <v>0</v>
      </c>
      <c r="F287" s="240">
        <f>SUM(D287*E287)</f>
        <v>0</v>
      </c>
      <c r="G287" s="201"/>
    </row>
    <row r="288" spans="1:7">
      <c r="A288" s="261"/>
      <c r="B288" s="266"/>
      <c r="C288" s="263"/>
      <c r="D288" s="263"/>
      <c r="E288" s="283"/>
      <c r="F288" s="240"/>
      <c r="G288" s="201"/>
    </row>
    <row r="289" spans="1:7" ht="38.25">
      <c r="A289" s="261" t="s">
        <v>199</v>
      </c>
      <c r="B289" s="266" t="s">
        <v>334</v>
      </c>
      <c r="C289" s="263"/>
      <c r="D289" s="264"/>
      <c r="E289" s="283"/>
      <c r="F289" s="240"/>
      <c r="G289" s="201"/>
    </row>
    <row r="290" spans="1:7">
      <c r="A290" s="261"/>
      <c r="B290" s="265"/>
      <c r="C290" s="263" t="s">
        <v>134</v>
      </c>
      <c r="D290" s="264">
        <v>2</v>
      </c>
      <c r="E290" s="283">
        <v>0</v>
      </c>
      <c r="F290" s="240">
        <f>SUM(D290*E290)</f>
        <v>0</v>
      </c>
      <c r="G290" s="201"/>
    </row>
    <row r="291" spans="1:7">
      <c r="A291" s="261"/>
      <c r="B291" s="265"/>
      <c r="C291" s="263"/>
      <c r="D291" s="264"/>
      <c r="E291" s="283"/>
      <c r="F291" s="240"/>
      <c r="G291" s="201"/>
    </row>
    <row r="292" spans="1:7" ht="216.75">
      <c r="A292" s="269">
        <v>6</v>
      </c>
      <c r="B292" s="266" t="s">
        <v>335</v>
      </c>
      <c r="C292" s="263"/>
      <c r="D292" s="263"/>
      <c r="E292" s="283"/>
      <c r="F292" s="240"/>
      <c r="G292" s="201"/>
    </row>
    <row r="293" spans="1:7">
      <c r="A293" s="201"/>
      <c r="B293" s="265"/>
      <c r="C293" s="263" t="s">
        <v>134</v>
      </c>
      <c r="D293" s="264">
        <v>37</v>
      </c>
      <c r="E293" s="283">
        <v>0</v>
      </c>
      <c r="F293" s="210">
        <f>SUM(D293*E293)</f>
        <v>0</v>
      </c>
      <c r="G293" s="201"/>
    </row>
    <row r="294" spans="1:7">
      <c r="A294" s="201"/>
      <c r="B294" s="265"/>
      <c r="C294" s="263"/>
      <c r="D294" s="264"/>
      <c r="E294" s="283"/>
      <c r="F294" s="210"/>
      <c r="G294" s="201"/>
    </row>
    <row r="295" spans="1:7" ht="191.25">
      <c r="A295" s="269">
        <v>7</v>
      </c>
      <c r="B295" s="262" t="s">
        <v>336</v>
      </c>
      <c r="C295" s="263"/>
      <c r="D295" s="264"/>
      <c r="E295" s="283"/>
      <c r="F295" s="210"/>
      <c r="G295" s="201"/>
    </row>
    <row r="296" spans="1:7">
      <c r="A296" s="201"/>
      <c r="B296" s="265"/>
      <c r="C296" s="263" t="s">
        <v>134</v>
      </c>
      <c r="D296" s="264">
        <v>1</v>
      </c>
      <c r="E296" s="283">
        <v>0</v>
      </c>
      <c r="F296" s="210">
        <f>SUM(D296*E296)</f>
        <v>0</v>
      </c>
      <c r="G296" s="201"/>
    </row>
    <row r="297" spans="1:7">
      <c r="A297" s="201"/>
      <c r="B297" s="265"/>
      <c r="C297" s="263"/>
      <c r="D297" s="264"/>
      <c r="E297" s="283"/>
      <c r="F297" s="240"/>
      <c r="G297" s="201"/>
    </row>
    <row r="298" spans="1:7" ht="51">
      <c r="A298" s="269">
        <v>8</v>
      </c>
      <c r="B298" s="266" t="s">
        <v>337</v>
      </c>
      <c r="C298" s="263"/>
      <c r="D298" s="264"/>
      <c r="E298" s="283"/>
      <c r="F298" s="210"/>
      <c r="G298" s="201"/>
    </row>
    <row r="299" spans="1:7">
      <c r="A299" s="201"/>
      <c r="B299" s="265"/>
      <c r="C299" s="263" t="s">
        <v>134</v>
      </c>
      <c r="D299" s="264">
        <v>1</v>
      </c>
      <c r="E299" s="283">
        <v>0</v>
      </c>
      <c r="F299" s="210">
        <f>SUM(D299*E299)</f>
        <v>0</v>
      </c>
      <c r="G299" s="201"/>
    </row>
    <row r="300" spans="1:7">
      <c r="A300" s="201"/>
      <c r="B300" s="265"/>
      <c r="C300" s="263"/>
      <c r="D300" s="264"/>
      <c r="E300" s="283"/>
      <c r="F300" s="210"/>
      <c r="G300" s="201"/>
    </row>
    <row r="301" spans="1:7" ht="38.25">
      <c r="A301" s="201"/>
      <c r="B301" s="266" t="s">
        <v>338</v>
      </c>
      <c r="C301" s="263"/>
      <c r="D301" s="264"/>
      <c r="E301" s="283"/>
      <c r="F301" s="210"/>
      <c r="G301" s="201"/>
    </row>
    <row r="302" spans="1:7">
      <c r="A302" s="201"/>
      <c r="B302" s="265"/>
      <c r="C302" s="263" t="s">
        <v>134</v>
      </c>
      <c r="D302" s="264">
        <v>36</v>
      </c>
      <c r="E302" s="283">
        <v>0</v>
      </c>
      <c r="F302" s="210">
        <f>SUM(D302*E302)</f>
        <v>0</v>
      </c>
      <c r="G302" s="201"/>
    </row>
    <row r="303" spans="1:7">
      <c r="A303" s="201"/>
      <c r="B303" s="265"/>
      <c r="C303" s="263"/>
      <c r="D303" s="264"/>
      <c r="E303" s="283"/>
      <c r="F303" s="210"/>
      <c r="G303" s="201"/>
    </row>
    <row r="304" spans="1:7" ht="127.5">
      <c r="A304" s="269">
        <v>9</v>
      </c>
      <c r="B304" s="266" t="s">
        <v>339</v>
      </c>
      <c r="C304" s="263"/>
      <c r="D304" s="264"/>
      <c r="E304" s="283"/>
      <c r="F304" s="210"/>
      <c r="G304" s="201"/>
    </row>
    <row r="305" spans="1:7">
      <c r="A305" s="201"/>
      <c r="B305" s="265"/>
      <c r="C305" s="263" t="s">
        <v>134</v>
      </c>
      <c r="D305" s="264">
        <v>3</v>
      </c>
      <c r="E305" s="283">
        <v>0</v>
      </c>
      <c r="F305" s="210">
        <f>SUM(D305*E305)</f>
        <v>0</v>
      </c>
      <c r="G305" s="201"/>
    </row>
    <row r="306" spans="1:7">
      <c r="A306" s="261"/>
      <c r="B306" s="265"/>
      <c r="C306" s="263"/>
      <c r="D306" s="264"/>
      <c r="E306" s="283"/>
      <c r="F306" s="210"/>
      <c r="G306" s="201"/>
    </row>
    <row r="307" spans="1:7" ht="165.75">
      <c r="A307" s="269">
        <v>10</v>
      </c>
      <c r="B307" s="266" t="s">
        <v>340</v>
      </c>
      <c r="C307" s="263"/>
      <c r="D307" s="264"/>
      <c r="E307" s="283"/>
      <c r="F307" s="210"/>
      <c r="G307" s="201"/>
    </row>
    <row r="308" spans="1:7">
      <c r="A308" s="201"/>
      <c r="B308" s="265"/>
      <c r="C308" s="263" t="s">
        <v>134</v>
      </c>
      <c r="D308" s="264">
        <v>5</v>
      </c>
      <c r="E308" s="283">
        <v>0</v>
      </c>
      <c r="F308" s="210">
        <f>SUM(D308*E308)</f>
        <v>0</v>
      </c>
      <c r="G308" s="201"/>
    </row>
    <row r="309" spans="1:7">
      <c r="A309" s="201"/>
      <c r="B309" s="265"/>
      <c r="C309" s="263"/>
      <c r="D309" s="264"/>
      <c r="E309" s="283"/>
      <c r="F309" s="210"/>
      <c r="G309" s="201"/>
    </row>
    <row r="310" spans="1:7" ht="204">
      <c r="A310" s="269">
        <v>11</v>
      </c>
      <c r="B310" s="266" t="s">
        <v>341</v>
      </c>
      <c r="C310" s="263"/>
      <c r="D310" s="264"/>
      <c r="E310" s="283"/>
      <c r="F310" s="210"/>
      <c r="G310" s="201"/>
    </row>
    <row r="311" spans="1:7">
      <c r="A311" s="201"/>
      <c r="B311" s="265"/>
      <c r="C311" s="263" t="s">
        <v>134</v>
      </c>
      <c r="D311" s="264">
        <v>3</v>
      </c>
      <c r="E311" s="283"/>
      <c r="F311" s="210">
        <f>SUM(D311*E311)</f>
        <v>0</v>
      </c>
      <c r="G311" s="201"/>
    </row>
    <row r="312" spans="1:7">
      <c r="A312" s="201"/>
      <c r="B312" s="265"/>
      <c r="C312" s="263"/>
      <c r="D312" s="264"/>
      <c r="E312" s="283"/>
      <c r="F312" s="210"/>
      <c r="G312" s="201"/>
    </row>
    <row r="313" spans="1:7" ht="216.75">
      <c r="A313" s="269">
        <v>12</v>
      </c>
      <c r="B313" s="266" t="s">
        <v>342</v>
      </c>
      <c r="C313" s="263"/>
      <c r="D313" s="264"/>
      <c r="E313" s="283"/>
      <c r="F313" s="240"/>
      <c r="G313" s="201"/>
    </row>
    <row r="314" spans="1:7">
      <c r="A314" s="270"/>
      <c r="B314" s="265"/>
      <c r="C314" s="263" t="s">
        <v>134</v>
      </c>
      <c r="D314" s="264">
        <v>5</v>
      </c>
      <c r="E314" s="283">
        <v>0</v>
      </c>
      <c r="F314" s="240">
        <f>SUM(D314*E314)</f>
        <v>0</v>
      </c>
      <c r="G314" s="201"/>
    </row>
    <row r="315" spans="1:7">
      <c r="A315" s="201"/>
      <c r="B315" s="265"/>
      <c r="C315" s="263"/>
      <c r="D315" s="264"/>
      <c r="E315" s="283"/>
      <c r="F315" s="210"/>
      <c r="G315" s="201"/>
    </row>
    <row r="316" spans="1:7" ht="219.75">
      <c r="A316" s="261" t="s">
        <v>343</v>
      </c>
      <c r="B316" s="266" t="s">
        <v>344</v>
      </c>
      <c r="C316" s="263"/>
      <c r="D316" s="264"/>
      <c r="E316" s="283"/>
      <c r="F316" s="210"/>
      <c r="G316" s="201"/>
    </row>
    <row r="317" spans="1:7">
      <c r="A317" s="261"/>
      <c r="B317" s="265"/>
      <c r="C317" s="263" t="s">
        <v>134</v>
      </c>
      <c r="D317" s="264">
        <v>2</v>
      </c>
      <c r="E317" s="283">
        <v>0</v>
      </c>
      <c r="F317" s="210">
        <f>SUM(D317*E317)</f>
        <v>0</v>
      </c>
      <c r="G317" s="201"/>
    </row>
    <row r="318" spans="1:7">
      <c r="A318" s="201"/>
      <c r="B318" s="266"/>
      <c r="C318" s="263"/>
      <c r="D318" s="264"/>
      <c r="E318" s="283"/>
      <c r="F318" s="210"/>
      <c r="G318" s="201"/>
    </row>
    <row r="319" spans="1:7" ht="27">
      <c r="A319" s="269">
        <v>14</v>
      </c>
      <c r="B319" s="266" t="s">
        <v>345</v>
      </c>
      <c r="C319" s="263" t="s">
        <v>302</v>
      </c>
      <c r="D319" s="264">
        <v>320</v>
      </c>
      <c r="E319" s="283">
        <v>0</v>
      </c>
      <c r="F319" s="240">
        <f>E319*D319</f>
        <v>0</v>
      </c>
      <c r="G319" s="201"/>
    </row>
    <row r="320" spans="1:7">
      <c r="A320" s="261"/>
      <c r="B320" s="266"/>
      <c r="C320" s="264"/>
      <c r="D320" s="271"/>
      <c r="E320" s="283"/>
      <c r="F320" s="240"/>
      <c r="G320" s="201"/>
    </row>
    <row r="321" spans="1:7" ht="27">
      <c r="A321" s="269">
        <v>15</v>
      </c>
      <c r="B321" s="266" t="s">
        <v>346</v>
      </c>
      <c r="C321" s="263" t="s">
        <v>302</v>
      </c>
      <c r="D321" s="264">
        <v>320</v>
      </c>
      <c r="E321" s="283">
        <v>0</v>
      </c>
      <c r="F321" s="240">
        <f>E321*D321</f>
        <v>0</v>
      </c>
      <c r="G321" s="201"/>
    </row>
    <row r="322" spans="1:7">
      <c r="A322" s="261"/>
      <c r="B322" s="266"/>
      <c r="C322" s="264"/>
      <c r="D322" s="271"/>
      <c r="E322" s="283"/>
      <c r="F322" s="240"/>
      <c r="G322" s="201"/>
    </row>
    <row r="323" spans="1:7" ht="27">
      <c r="A323" s="269">
        <v>16</v>
      </c>
      <c r="B323" s="266" t="s">
        <v>347</v>
      </c>
      <c r="C323" s="263" t="s">
        <v>302</v>
      </c>
      <c r="D323" s="264">
        <v>50</v>
      </c>
      <c r="E323" s="283">
        <v>0</v>
      </c>
      <c r="F323" s="240">
        <f>E323*D323</f>
        <v>0</v>
      </c>
      <c r="G323" s="201"/>
    </row>
    <row r="324" spans="1:7">
      <c r="A324" s="261"/>
      <c r="B324" s="266"/>
      <c r="C324" s="263"/>
      <c r="D324" s="264"/>
      <c r="E324" s="283"/>
      <c r="F324" s="240"/>
      <c r="G324" s="201"/>
    </row>
    <row r="325" spans="1:7" ht="27">
      <c r="A325" s="269">
        <v>17</v>
      </c>
      <c r="B325" s="266" t="s">
        <v>348</v>
      </c>
      <c r="C325" s="263" t="s">
        <v>302</v>
      </c>
      <c r="D325" s="264">
        <v>50</v>
      </c>
      <c r="E325" s="283">
        <v>0</v>
      </c>
      <c r="F325" s="240">
        <f>E325*D325</f>
        <v>0</v>
      </c>
      <c r="G325" s="201"/>
    </row>
    <row r="326" spans="1:7">
      <c r="A326" s="261"/>
      <c r="B326" s="266"/>
      <c r="C326" s="263"/>
      <c r="D326" s="264"/>
      <c r="E326" s="283"/>
      <c r="F326" s="240"/>
      <c r="G326" s="201"/>
    </row>
    <row r="327" spans="1:7" ht="38.25">
      <c r="A327" s="269">
        <v>18</v>
      </c>
      <c r="B327" s="266" t="s">
        <v>349</v>
      </c>
      <c r="C327" s="263" t="s">
        <v>302</v>
      </c>
      <c r="D327" s="264">
        <v>30</v>
      </c>
      <c r="E327" s="283">
        <v>0</v>
      </c>
      <c r="F327" s="240">
        <f>E327*D327</f>
        <v>0</v>
      </c>
      <c r="G327" s="201"/>
    </row>
    <row r="328" spans="1:7">
      <c r="A328" s="261"/>
      <c r="B328" s="266"/>
      <c r="C328" s="263"/>
      <c r="D328" s="264"/>
      <c r="E328" s="283"/>
      <c r="F328" s="240"/>
      <c r="G328" s="201"/>
    </row>
    <row r="329" spans="1:7" ht="25.5">
      <c r="A329" s="269">
        <v>19</v>
      </c>
      <c r="B329" s="266" t="s">
        <v>350</v>
      </c>
      <c r="C329" s="263" t="s">
        <v>302</v>
      </c>
      <c r="D329" s="264">
        <v>30</v>
      </c>
      <c r="E329" s="283">
        <v>0</v>
      </c>
      <c r="F329" s="240">
        <f>E329*D329</f>
        <v>0</v>
      </c>
      <c r="G329" s="201"/>
    </row>
    <row r="330" spans="1:7">
      <c r="A330" s="261"/>
      <c r="B330" s="266"/>
      <c r="C330" s="263"/>
      <c r="D330" s="264"/>
      <c r="E330" s="283"/>
      <c r="F330" s="240"/>
      <c r="G330" s="201"/>
    </row>
    <row r="331" spans="1:7" ht="25.5">
      <c r="A331" s="269">
        <v>20</v>
      </c>
      <c r="B331" s="266" t="s">
        <v>351</v>
      </c>
      <c r="C331" s="263" t="s">
        <v>302</v>
      </c>
      <c r="D331" s="264">
        <v>230</v>
      </c>
      <c r="E331" s="283">
        <v>0</v>
      </c>
      <c r="F331" s="240">
        <f>E331*D331</f>
        <v>0</v>
      </c>
      <c r="G331" s="201"/>
    </row>
    <row r="332" spans="1:7">
      <c r="A332" s="261"/>
      <c r="B332" s="266"/>
      <c r="C332" s="263"/>
      <c r="D332" s="264"/>
      <c r="E332" s="283"/>
      <c r="F332" s="240"/>
      <c r="G332" s="201"/>
    </row>
    <row r="333" spans="1:7" ht="25.5">
      <c r="A333" s="269">
        <v>21</v>
      </c>
      <c r="B333" s="266" t="s">
        <v>352</v>
      </c>
      <c r="C333" s="263" t="s">
        <v>302</v>
      </c>
      <c r="D333" s="264">
        <v>230</v>
      </c>
      <c r="E333" s="283">
        <v>0</v>
      </c>
      <c r="F333" s="240">
        <f>E333*D333</f>
        <v>0</v>
      </c>
      <c r="G333" s="201"/>
    </row>
    <row r="334" spans="1:7">
      <c r="A334" s="261"/>
      <c r="B334" s="266"/>
      <c r="C334" s="263"/>
      <c r="D334" s="264"/>
      <c r="E334" s="283"/>
      <c r="F334" s="240"/>
      <c r="G334" s="201"/>
    </row>
    <row r="335" spans="1:7" ht="38.25">
      <c r="A335" s="269">
        <v>22</v>
      </c>
      <c r="B335" s="266" t="s">
        <v>353</v>
      </c>
      <c r="C335" s="263" t="s">
        <v>302</v>
      </c>
      <c r="D335" s="264">
        <v>30</v>
      </c>
      <c r="E335" s="283">
        <v>0</v>
      </c>
      <c r="F335" s="240">
        <f>E335*D335</f>
        <v>0</v>
      </c>
      <c r="G335" s="201"/>
    </row>
    <row r="336" spans="1:7">
      <c r="A336" s="261"/>
      <c r="B336" s="266"/>
      <c r="C336" s="263"/>
      <c r="D336" s="264"/>
      <c r="E336" s="283"/>
      <c r="F336" s="240"/>
      <c r="G336" s="201"/>
    </row>
    <row r="337" spans="1:7" ht="38.25">
      <c r="A337" s="269">
        <v>23</v>
      </c>
      <c r="B337" s="266" t="s">
        <v>354</v>
      </c>
      <c r="C337" s="263" t="s">
        <v>302</v>
      </c>
      <c r="D337" s="264">
        <v>30</v>
      </c>
      <c r="E337" s="283">
        <v>0</v>
      </c>
      <c r="F337" s="240">
        <f>E337*D337</f>
        <v>0</v>
      </c>
      <c r="G337" s="201"/>
    </row>
    <row r="338" spans="1:7">
      <c r="A338" s="261"/>
      <c r="B338" s="266"/>
      <c r="C338" s="263"/>
      <c r="D338" s="264"/>
      <c r="E338" s="283"/>
      <c r="F338" s="240"/>
      <c r="G338" s="201"/>
    </row>
    <row r="339" spans="1:7">
      <c r="A339" s="269">
        <v>24</v>
      </c>
      <c r="B339" s="266" t="s">
        <v>355</v>
      </c>
      <c r="C339" s="263" t="s">
        <v>134</v>
      </c>
      <c r="D339" s="264">
        <v>1</v>
      </c>
      <c r="E339" s="283">
        <v>0</v>
      </c>
      <c r="F339" s="240">
        <f>E339*D339</f>
        <v>0</v>
      </c>
      <c r="G339" s="201"/>
    </row>
    <row r="340" spans="1:7">
      <c r="A340" s="261"/>
      <c r="B340" s="266"/>
      <c r="C340" s="263"/>
      <c r="D340" s="264"/>
      <c r="E340" s="283"/>
      <c r="F340" s="240"/>
      <c r="G340" s="201"/>
    </row>
    <row r="341" spans="1:7">
      <c r="A341" s="269">
        <v>25</v>
      </c>
      <c r="B341" s="266" t="s">
        <v>356</v>
      </c>
      <c r="C341" s="263" t="s">
        <v>134</v>
      </c>
      <c r="D341" s="264">
        <v>1</v>
      </c>
      <c r="E341" s="283">
        <v>0</v>
      </c>
      <c r="F341" s="240">
        <f>E341*D341</f>
        <v>0</v>
      </c>
      <c r="G341" s="201"/>
    </row>
    <row r="342" spans="1:7">
      <c r="A342" s="261"/>
      <c r="B342" s="266"/>
      <c r="C342" s="263"/>
      <c r="D342" s="264"/>
      <c r="E342" s="283"/>
      <c r="F342" s="240"/>
      <c r="G342" s="201"/>
    </row>
    <row r="343" spans="1:7">
      <c r="A343" s="269">
        <v>26</v>
      </c>
      <c r="B343" s="266" t="s">
        <v>357</v>
      </c>
      <c r="C343" s="263" t="s">
        <v>134</v>
      </c>
      <c r="D343" s="264">
        <v>1</v>
      </c>
      <c r="E343" s="283">
        <v>0</v>
      </c>
      <c r="F343" s="240">
        <f>E343*D343</f>
        <v>0</v>
      </c>
      <c r="G343" s="201"/>
    </row>
    <row r="344" spans="1:7">
      <c r="A344" s="261"/>
      <c r="B344" s="266"/>
      <c r="C344" s="263"/>
      <c r="D344" s="264"/>
      <c r="E344" s="283"/>
      <c r="F344" s="240"/>
      <c r="G344" s="201"/>
    </row>
    <row r="345" spans="1:7" ht="76.5">
      <c r="A345" s="269">
        <v>27</v>
      </c>
      <c r="B345" s="266" t="s">
        <v>358</v>
      </c>
      <c r="C345" s="263" t="s">
        <v>134</v>
      </c>
      <c r="D345" s="264">
        <v>50</v>
      </c>
      <c r="E345" s="283">
        <v>0</v>
      </c>
      <c r="F345" s="240">
        <f>E345*D345</f>
        <v>0</v>
      </c>
      <c r="G345" s="201"/>
    </row>
    <row r="346" spans="1:7">
      <c r="A346" s="261"/>
      <c r="B346" s="266"/>
      <c r="C346" s="263"/>
      <c r="D346" s="264"/>
      <c r="E346" s="283"/>
      <c r="F346" s="240"/>
      <c r="G346" s="201"/>
    </row>
    <row r="347" spans="1:7" ht="25.5">
      <c r="A347" s="269">
        <v>28</v>
      </c>
      <c r="B347" s="266" t="s">
        <v>359</v>
      </c>
      <c r="C347" s="263" t="s">
        <v>291</v>
      </c>
      <c r="D347" s="264">
        <v>1</v>
      </c>
      <c r="E347" s="283">
        <v>0</v>
      </c>
      <c r="F347" s="240">
        <f>E347*D347</f>
        <v>0</v>
      </c>
      <c r="G347" s="201"/>
    </row>
    <row r="348" spans="1:7">
      <c r="A348" s="261"/>
      <c r="B348" s="266"/>
      <c r="C348" s="263"/>
      <c r="D348" s="264"/>
      <c r="E348" s="283"/>
      <c r="F348" s="240"/>
      <c r="G348" s="201"/>
    </row>
    <row r="349" spans="1:7" ht="25.5">
      <c r="A349" s="269">
        <v>29</v>
      </c>
      <c r="B349" s="266" t="s">
        <v>360</v>
      </c>
      <c r="C349" s="263" t="s">
        <v>134</v>
      </c>
      <c r="D349" s="264">
        <v>20</v>
      </c>
      <c r="E349" s="283">
        <v>0</v>
      </c>
      <c r="F349" s="240">
        <f>E349*D349</f>
        <v>0</v>
      </c>
      <c r="G349" s="201"/>
    </row>
    <row r="350" spans="1:7">
      <c r="A350" s="261"/>
      <c r="B350" s="266"/>
      <c r="C350" s="263"/>
      <c r="D350" s="264"/>
      <c r="E350" s="283"/>
      <c r="F350" s="240"/>
      <c r="G350" s="201"/>
    </row>
    <row r="351" spans="1:7" ht="25.5">
      <c r="A351" s="269">
        <v>30</v>
      </c>
      <c r="B351" s="266" t="s">
        <v>361</v>
      </c>
      <c r="C351" s="263" t="s">
        <v>291</v>
      </c>
      <c r="D351" s="264">
        <v>1</v>
      </c>
      <c r="E351" s="283">
        <v>0</v>
      </c>
      <c r="F351" s="240">
        <f>E351*D351</f>
        <v>0</v>
      </c>
      <c r="G351" s="201"/>
    </row>
    <row r="352" spans="1:7">
      <c r="A352" s="261"/>
      <c r="B352" s="266"/>
      <c r="C352" s="263"/>
      <c r="D352" s="264"/>
      <c r="E352" s="283"/>
      <c r="F352" s="240"/>
      <c r="G352" s="201"/>
    </row>
    <row r="353" spans="1:7" ht="51">
      <c r="A353" s="269">
        <v>31</v>
      </c>
      <c r="B353" s="266" t="s">
        <v>362</v>
      </c>
      <c r="C353" s="263" t="s">
        <v>291</v>
      </c>
      <c r="D353" s="264">
        <v>1</v>
      </c>
      <c r="E353" s="283">
        <v>0</v>
      </c>
      <c r="F353" s="240">
        <f>E353*D353</f>
        <v>0</v>
      </c>
      <c r="G353" s="201"/>
    </row>
    <row r="354" spans="1:7">
      <c r="A354" s="261"/>
      <c r="B354" s="266"/>
      <c r="C354" s="263"/>
      <c r="D354" s="264"/>
      <c r="E354" s="283"/>
      <c r="F354" s="240"/>
      <c r="G354" s="201"/>
    </row>
    <row r="355" spans="1:7" ht="38.25">
      <c r="A355" s="269">
        <v>32</v>
      </c>
      <c r="B355" s="266" t="s">
        <v>363</v>
      </c>
      <c r="C355" s="263" t="s">
        <v>291</v>
      </c>
      <c r="D355" s="264">
        <v>1</v>
      </c>
      <c r="E355" s="283">
        <v>0</v>
      </c>
      <c r="F355" s="240">
        <f>E355*D355</f>
        <v>0</v>
      </c>
      <c r="G355" s="201"/>
    </row>
    <row r="356" spans="1:7">
      <c r="A356" s="261"/>
      <c r="B356" s="266"/>
      <c r="C356" s="263"/>
      <c r="D356" s="264"/>
      <c r="E356" s="283"/>
      <c r="F356" s="240"/>
      <c r="G356" s="201"/>
    </row>
    <row r="357" spans="1:7" ht="25.5">
      <c r="A357" s="269">
        <v>33</v>
      </c>
      <c r="B357" s="266" t="s">
        <v>364</v>
      </c>
      <c r="C357" s="263" t="s">
        <v>291</v>
      </c>
      <c r="D357" s="264">
        <v>1</v>
      </c>
      <c r="E357" s="283">
        <v>0</v>
      </c>
      <c r="F357" s="240">
        <f>E357*D357</f>
        <v>0</v>
      </c>
      <c r="G357" s="201"/>
    </row>
    <row r="358" spans="1:7">
      <c r="A358" s="261"/>
      <c r="B358" s="266"/>
      <c r="C358" s="263"/>
      <c r="D358" s="264"/>
      <c r="E358" s="283"/>
      <c r="F358" s="240"/>
      <c r="G358" s="201"/>
    </row>
    <row r="359" spans="1:7" ht="25.5">
      <c r="A359" s="269">
        <v>34</v>
      </c>
      <c r="B359" s="266" t="s">
        <v>365</v>
      </c>
      <c r="C359" s="263" t="s">
        <v>291</v>
      </c>
      <c r="D359" s="264">
        <v>1</v>
      </c>
      <c r="E359" s="283">
        <v>0</v>
      </c>
      <c r="F359" s="240">
        <f>E359*D359</f>
        <v>0</v>
      </c>
      <c r="G359" s="201"/>
    </row>
    <row r="360" spans="1:7">
      <c r="A360" s="261"/>
      <c r="B360" s="272"/>
      <c r="C360" s="273"/>
      <c r="D360" s="274"/>
      <c r="E360" s="283"/>
      <c r="F360" s="240"/>
      <c r="G360" s="201"/>
    </row>
    <row r="361" spans="1:7" ht="51">
      <c r="A361" s="269">
        <v>35</v>
      </c>
      <c r="B361" s="266" t="s">
        <v>366</v>
      </c>
      <c r="C361" s="263" t="s">
        <v>291</v>
      </c>
      <c r="D361" s="264">
        <v>1</v>
      </c>
      <c r="E361" s="283">
        <v>0</v>
      </c>
      <c r="F361" s="240">
        <f>E361*D361</f>
        <v>0</v>
      </c>
      <c r="G361" s="201"/>
    </row>
    <row r="362" spans="1:7">
      <c r="A362" s="261"/>
      <c r="B362" s="266"/>
      <c r="C362" s="263"/>
      <c r="D362" s="264"/>
      <c r="E362" s="283"/>
      <c r="F362" s="240"/>
      <c r="G362" s="201"/>
    </row>
    <row r="363" spans="1:7" ht="51">
      <c r="A363" s="269">
        <v>36</v>
      </c>
      <c r="B363" s="262" t="s">
        <v>367</v>
      </c>
      <c r="C363" s="263" t="s">
        <v>291</v>
      </c>
      <c r="D363" s="264">
        <v>1</v>
      </c>
      <c r="E363" s="283">
        <v>0</v>
      </c>
      <c r="F363" s="240">
        <f>E363*D363</f>
        <v>0</v>
      </c>
      <c r="G363" s="201"/>
    </row>
    <row r="364" spans="1:7">
      <c r="A364" s="261"/>
      <c r="B364" s="266"/>
      <c r="C364" s="263"/>
      <c r="D364" s="264"/>
      <c r="E364" s="283"/>
      <c r="F364" s="240"/>
      <c r="G364" s="201"/>
    </row>
    <row r="365" spans="1:7" ht="51">
      <c r="A365" s="269">
        <v>37</v>
      </c>
      <c r="B365" s="266" t="s">
        <v>368</v>
      </c>
      <c r="C365" s="263" t="s">
        <v>291</v>
      </c>
      <c r="D365" s="264">
        <v>1</v>
      </c>
      <c r="E365" s="283">
        <v>0</v>
      </c>
      <c r="F365" s="210">
        <f>E365*D365</f>
        <v>0</v>
      </c>
      <c r="G365" s="201"/>
    </row>
    <row r="366" spans="1:7">
      <c r="A366" s="261"/>
      <c r="B366" s="275"/>
      <c r="C366" s="276"/>
      <c r="D366" s="273"/>
      <c r="E366" s="442"/>
      <c r="F366" s="277"/>
      <c r="G366" s="201"/>
    </row>
    <row r="367" spans="1:7">
      <c r="A367" s="216"/>
      <c r="B367" s="225" t="s">
        <v>369</v>
      </c>
      <c r="C367" s="226"/>
      <c r="D367" s="226"/>
      <c r="E367" s="227" t="s">
        <v>155</v>
      </c>
      <c r="F367" s="228">
        <f>SUM(F277:F366)</f>
        <v>0</v>
      </c>
      <c r="G367" s="201"/>
    </row>
    <row r="368" spans="1:7">
      <c r="A368" s="204"/>
      <c r="B368" s="248"/>
      <c r="C368" s="209"/>
      <c r="D368" s="209"/>
      <c r="E368" s="283"/>
      <c r="F368" s="210"/>
      <c r="G368" s="201"/>
    </row>
    <row r="369" spans="1:7">
      <c r="A369" s="204"/>
      <c r="B369" s="204"/>
      <c r="C369" s="209"/>
      <c r="D369" s="209"/>
      <c r="E369" s="283"/>
      <c r="F369" s="210"/>
      <c r="G369" s="201"/>
    </row>
    <row r="370" spans="1:7" ht="38.25">
      <c r="A370" s="212"/>
      <c r="B370" s="213" t="s">
        <v>370</v>
      </c>
      <c r="C370" s="214"/>
      <c r="D370" s="214"/>
      <c r="E370" s="437"/>
      <c r="F370" s="215"/>
      <c r="G370" s="201"/>
    </row>
    <row r="371" spans="1:7">
      <c r="A371" s="216"/>
      <c r="B371" s="278"/>
      <c r="C371" s="209"/>
      <c r="D371" s="209"/>
      <c r="E371" s="230"/>
      <c r="F371" s="220"/>
      <c r="G371" s="201"/>
    </row>
    <row r="372" spans="1:7" ht="51">
      <c r="A372" s="216" t="s">
        <v>163</v>
      </c>
      <c r="B372" s="222" t="s">
        <v>371</v>
      </c>
      <c r="C372" s="209" t="s">
        <v>291</v>
      </c>
      <c r="D372" s="209">
        <v>1</v>
      </c>
      <c r="E372" s="230">
        <v>0</v>
      </c>
      <c r="F372" s="220">
        <f t="shared" ref="F372" si="44">D372*E372</f>
        <v>0</v>
      </c>
      <c r="G372" s="201"/>
    </row>
    <row r="373" spans="1:7">
      <c r="A373" s="216"/>
      <c r="B373" s="258"/>
      <c r="C373" s="209"/>
      <c r="D373" s="209"/>
      <c r="E373" s="230"/>
      <c r="F373" s="220"/>
      <c r="G373" s="201"/>
    </row>
    <row r="374" spans="1:7" ht="76.5">
      <c r="A374" s="216" t="s">
        <v>244</v>
      </c>
      <c r="B374" s="217" t="s">
        <v>372</v>
      </c>
      <c r="C374" s="209" t="s">
        <v>134</v>
      </c>
      <c r="D374" s="209">
        <v>6</v>
      </c>
      <c r="E374" s="230">
        <v>0</v>
      </c>
      <c r="F374" s="220">
        <f t="shared" ref="F374" si="45">D374*E374</f>
        <v>0</v>
      </c>
      <c r="G374" s="201"/>
    </row>
    <row r="375" spans="1:7">
      <c r="A375" s="216"/>
      <c r="B375" s="217"/>
      <c r="C375" s="279"/>
      <c r="D375" s="236"/>
      <c r="E375" s="230"/>
      <c r="F375" s="220"/>
      <c r="G375" s="201"/>
    </row>
    <row r="376" spans="1:7" ht="38.25">
      <c r="A376" s="216" t="s">
        <v>248</v>
      </c>
      <c r="B376" s="217" t="s">
        <v>373</v>
      </c>
      <c r="C376" s="209" t="s">
        <v>134</v>
      </c>
      <c r="D376" s="209">
        <v>6</v>
      </c>
      <c r="E376" s="230">
        <v>0</v>
      </c>
      <c r="F376" s="220">
        <f t="shared" ref="F376" si="46">D376*E376</f>
        <v>0</v>
      </c>
      <c r="G376" s="201"/>
    </row>
    <row r="377" spans="1:7">
      <c r="A377" s="216"/>
      <c r="B377" s="217"/>
      <c r="C377" s="279"/>
      <c r="D377" s="236"/>
      <c r="E377" s="230"/>
      <c r="F377" s="220"/>
      <c r="G377" s="201"/>
    </row>
    <row r="378" spans="1:7" ht="38.25">
      <c r="A378" s="216" t="s">
        <v>250</v>
      </c>
      <c r="B378" s="217" t="s">
        <v>374</v>
      </c>
      <c r="C378" s="209" t="s">
        <v>134</v>
      </c>
      <c r="D378" s="209">
        <v>6</v>
      </c>
      <c r="E378" s="230">
        <v>0</v>
      </c>
      <c r="F378" s="220">
        <f t="shared" ref="F378" si="47">D378*E378</f>
        <v>0</v>
      </c>
      <c r="G378" s="201"/>
    </row>
    <row r="379" spans="1:7">
      <c r="A379" s="216"/>
      <c r="B379" s="217"/>
      <c r="C379" s="279"/>
      <c r="D379" s="236"/>
      <c r="E379" s="230"/>
      <c r="F379" s="220"/>
      <c r="G379" s="201"/>
    </row>
    <row r="380" spans="1:7" ht="89.25">
      <c r="A380" s="216" t="s">
        <v>252</v>
      </c>
      <c r="B380" s="217" t="s">
        <v>375</v>
      </c>
      <c r="C380" s="209" t="s">
        <v>291</v>
      </c>
      <c r="D380" s="209">
        <v>1</v>
      </c>
      <c r="E380" s="230">
        <v>0</v>
      </c>
      <c r="F380" s="220">
        <f t="shared" ref="F380" si="48">D380*E380</f>
        <v>0</v>
      </c>
      <c r="G380" s="201"/>
    </row>
    <row r="381" spans="1:7">
      <c r="A381" s="216"/>
      <c r="B381" s="217"/>
      <c r="C381" s="279"/>
      <c r="D381" s="236"/>
      <c r="E381" s="230"/>
      <c r="F381" s="220"/>
      <c r="G381" s="201"/>
    </row>
    <row r="382" spans="1:7" ht="153">
      <c r="A382" s="216" t="s">
        <v>254</v>
      </c>
      <c r="B382" s="217" t="s">
        <v>376</v>
      </c>
      <c r="C382" s="209" t="s">
        <v>291</v>
      </c>
      <c r="D382" s="209">
        <v>1</v>
      </c>
      <c r="E382" s="230">
        <v>0</v>
      </c>
      <c r="F382" s="220">
        <f t="shared" ref="F382" si="49">D382*E382</f>
        <v>0</v>
      </c>
      <c r="G382" s="201"/>
    </row>
    <row r="383" spans="1:7">
      <c r="A383" s="216" t="s">
        <v>377</v>
      </c>
      <c r="B383" s="217"/>
      <c r="C383" s="279"/>
      <c r="D383" s="236"/>
      <c r="E383" s="230"/>
      <c r="F383" s="220"/>
      <c r="G383" s="201"/>
    </row>
    <row r="384" spans="1:7">
      <c r="A384" s="216"/>
      <c r="B384" s="225" t="s">
        <v>378</v>
      </c>
      <c r="C384" s="226"/>
      <c r="D384" s="226"/>
      <c r="E384" s="227" t="s">
        <v>155</v>
      </c>
      <c r="F384" s="228">
        <f>SUM(F372:F383)</f>
        <v>0</v>
      </c>
      <c r="G384" s="201"/>
    </row>
    <row r="385" spans="1:7">
      <c r="A385" s="204"/>
      <c r="B385" s="204"/>
      <c r="C385" s="209"/>
      <c r="D385" s="209"/>
      <c r="E385" s="283"/>
      <c r="F385" s="210"/>
      <c r="G385" s="201"/>
    </row>
    <row r="386" spans="1:7">
      <c r="A386" s="212"/>
      <c r="B386" s="213" t="s">
        <v>379</v>
      </c>
      <c r="C386" s="214"/>
      <c r="D386" s="214"/>
      <c r="E386" s="437"/>
      <c r="F386" s="215"/>
      <c r="G386" s="201"/>
    </row>
    <row r="387" spans="1:7">
      <c r="A387" s="216"/>
      <c r="B387" s="229"/>
      <c r="C387" s="209"/>
      <c r="D387" s="209"/>
      <c r="E387" s="283"/>
      <c r="F387" s="210"/>
      <c r="G387" s="201"/>
    </row>
    <row r="388" spans="1:7" ht="76.5">
      <c r="A388" s="216" t="s">
        <v>163</v>
      </c>
      <c r="B388" s="222" t="s">
        <v>380</v>
      </c>
      <c r="C388" s="232" t="s">
        <v>165</v>
      </c>
      <c r="D388" s="232">
        <v>1</v>
      </c>
      <c r="E388" s="230">
        <v>0</v>
      </c>
      <c r="F388" s="220">
        <f t="shared" ref="F388" si="50">D388*E388</f>
        <v>0</v>
      </c>
      <c r="G388" s="201"/>
    </row>
    <row r="389" spans="1:7">
      <c r="A389" s="216"/>
      <c r="B389" s="222"/>
      <c r="C389" s="232"/>
      <c r="D389" s="232"/>
      <c r="E389" s="230"/>
      <c r="F389" s="220"/>
      <c r="G389" s="201"/>
    </row>
    <row r="390" spans="1:7" ht="51">
      <c r="A390" s="216" t="s">
        <v>244</v>
      </c>
      <c r="B390" s="222" t="s">
        <v>381</v>
      </c>
      <c r="C390" s="236" t="s">
        <v>165</v>
      </c>
      <c r="D390" s="236">
        <v>1</v>
      </c>
      <c r="E390" s="230">
        <v>0</v>
      </c>
      <c r="F390" s="220">
        <f t="shared" ref="F390" si="51">D390*E390</f>
        <v>0</v>
      </c>
      <c r="G390" s="201"/>
    </row>
    <row r="391" spans="1:7">
      <c r="A391" s="216"/>
      <c r="B391" s="222"/>
      <c r="C391" s="236"/>
      <c r="D391" s="236"/>
      <c r="E391" s="230"/>
      <c r="F391" s="220"/>
      <c r="G391" s="201"/>
    </row>
    <row r="392" spans="1:7">
      <c r="A392" s="216"/>
      <c r="B392" s="280" t="s">
        <v>382</v>
      </c>
      <c r="C392" s="255"/>
      <c r="D392" s="255"/>
      <c r="E392" s="227" t="s">
        <v>155</v>
      </c>
      <c r="F392" s="228">
        <f>SUM(F388:F390)</f>
        <v>0</v>
      </c>
      <c r="G392" s="201"/>
    </row>
    <row r="393" spans="1:7">
      <c r="A393" s="204"/>
      <c r="B393" s="281"/>
      <c r="C393" s="204"/>
      <c r="D393" s="204"/>
      <c r="E393" s="283"/>
      <c r="F393" s="210"/>
      <c r="G393" s="201"/>
    </row>
    <row r="394" spans="1:7">
      <c r="A394" s="204"/>
      <c r="B394" s="282" t="s">
        <v>152</v>
      </c>
      <c r="C394" s="204"/>
      <c r="D394" s="204"/>
      <c r="E394" s="283"/>
      <c r="F394" s="283">
        <f>SUM(F392,F384,F367,F273,F262,F242,F208,F170,F22)</f>
        <v>0</v>
      </c>
      <c r="G394" s="201"/>
    </row>
    <row r="395" spans="1:7">
      <c r="A395" s="204"/>
      <c r="B395" s="248"/>
      <c r="C395" s="204"/>
      <c r="D395" s="204"/>
      <c r="E395" s="443" t="s">
        <v>153</v>
      </c>
      <c r="F395" s="284">
        <f>F394*0.25</f>
        <v>0</v>
      </c>
      <c r="G395" s="201"/>
    </row>
    <row r="396" spans="1:7">
      <c r="A396" s="285"/>
      <c r="B396" s="285"/>
      <c r="C396" s="285"/>
      <c r="D396" s="286" t="s">
        <v>154</v>
      </c>
      <c r="E396" s="286"/>
      <c r="F396" s="287">
        <f>F394*1.25</f>
        <v>0</v>
      </c>
      <c r="G396" s="204"/>
    </row>
    <row r="397" spans="1:7">
      <c r="A397" s="211"/>
      <c r="B397" s="211"/>
      <c r="C397" s="211"/>
      <c r="D397" s="211"/>
      <c r="E397" s="444"/>
      <c r="F397" s="288"/>
    </row>
    <row r="398" spans="1:7">
      <c r="A398" s="211"/>
      <c r="B398" s="211"/>
      <c r="C398" s="211"/>
      <c r="D398" s="211"/>
      <c r="E398" s="444"/>
      <c r="F398" s="288"/>
    </row>
    <row r="399" spans="1:7">
      <c r="C399" s="203"/>
      <c r="D399" s="203"/>
    </row>
    <row r="400" spans="1:7">
      <c r="C400" s="203"/>
      <c r="D400" s="203"/>
    </row>
    <row r="401" spans="5:6" s="203" customFormat="1">
      <c r="E401" s="445"/>
      <c r="F401" s="289"/>
    </row>
    <row r="402" spans="5:6" s="203" customFormat="1">
      <c r="E402" s="445"/>
      <c r="F402" s="289"/>
    </row>
  </sheetData>
  <mergeCells count="3">
    <mergeCell ref="E2:G2"/>
    <mergeCell ref="A3:B3"/>
    <mergeCell ref="E3:G3"/>
  </mergeCells>
  <pageMargins left="0.70866141732283472" right="0.70866141732283472" top="0.74803149606299213" bottom="0.74803149606299213" header="0.31496062992125984" footer="0.31496062992125984"/>
  <pageSetup paperSize="9" scale="68" orientation="portrait" r:id="rId1"/>
  <headerFooter>
    <oddHeader>&amp;L&amp;"Arial,Uobičajeno"&amp;8Investitor: ASTREJA PLUS d.o.o., OIB: 91448726740, HR  - 10  000 Zagreb, Karlovačka cesta k.br. 4 j
Građevina: GOSPODARSKA ZGRADA (poslovno-proizvodne namjene), HR - 10 419 Vukovina, Radna zona Meridian 16 Business Park</oddHeader>
  </headerFooter>
  <rowBreaks count="1" manualBreakCount="1">
    <brk id="274" max="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49C662-F742-459A-AC52-59D81C4DDA51}">
  <sheetPr>
    <tabColor theme="0"/>
  </sheetPr>
  <dimension ref="A1:F142"/>
  <sheetViews>
    <sheetView topLeftCell="A4" workbookViewId="0">
      <selection activeCell="A9" sqref="A9:B9"/>
    </sheetView>
  </sheetViews>
  <sheetFormatPr defaultRowHeight="15"/>
  <cols>
    <col min="1" max="1" width="5.7109375" style="203" customWidth="1"/>
    <col min="2" max="2" width="47.7109375" style="203" customWidth="1"/>
    <col min="3" max="3" width="8.7109375" style="203" customWidth="1"/>
    <col min="4" max="4" width="6.7109375" style="203" customWidth="1"/>
    <col min="5" max="5" width="15.7109375" style="457" customWidth="1"/>
    <col min="6" max="6" width="15.7109375" style="424" customWidth="1"/>
    <col min="7" max="16384" width="9.140625" style="203"/>
  </cols>
  <sheetData>
    <row r="1" spans="1:6">
      <c r="A1" s="346"/>
      <c r="B1" s="347"/>
      <c r="C1" s="348"/>
      <c r="D1" s="349"/>
      <c r="E1" s="446"/>
      <c r="F1" s="350"/>
    </row>
    <row r="2" spans="1:6">
      <c r="A2" s="351"/>
      <c r="B2" s="515" t="s">
        <v>506</v>
      </c>
      <c r="C2" s="515"/>
      <c r="D2" s="515"/>
      <c r="E2" s="515"/>
      <c r="F2" s="352"/>
    </row>
    <row r="3" spans="1:6">
      <c r="A3" s="516" t="s">
        <v>507</v>
      </c>
      <c r="B3" s="517"/>
      <c r="C3" s="353"/>
      <c r="D3" s="354"/>
      <c r="E3" s="447"/>
      <c r="F3" s="355"/>
    </row>
    <row r="4" spans="1:6">
      <c r="A4" s="356"/>
      <c r="B4" s="357"/>
      <c r="C4" s="358"/>
      <c r="D4" s="359"/>
      <c r="E4" s="448"/>
      <c r="F4" s="361"/>
    </row>
    <row r="5" spans="1:6">
      <c r="A5" s="205" t="s">
        <v>13</v>
      </c>
      <c r="B5" s="206" t="s">
        <v>15</v>
      </c>
      <c r="C5" s="207" t="s">
        <v>16</v>
      </c>
      <c r="D5" s="208" t="s">
        <v>14</v>
      </c>
      <c r="E5" s="436" t="s">
        <v>150</v>
      </c>
      <c r="F5" s="362" t="s">
        <v>151</v>
      </c>
    </row>
    <row r="6" spans="1:6" ht="15.75" thickBot="1">
      <c r="A6" s="356"/>
      <c r="B6" s="363"/>
      <c r="C6" s="358"/>
      <c r="D6" s="359"/>
      <c r="E6" s="448"/>
      <c r="F6" s="360"/>
    </row>
    <row r="7" spans="1:6" ht="319.5" thickBot="1">
      <c r="A7" s="356"/>
      <c r="B7" s="364" t="s">
        <v>508</v>
      </c>
      <c r="C7" s="209"/>
      <c r="D7" s="209"/>
      <c r="E7" s="449"/>
      <c r="F7" s="365"/>
    </row>
    <row r="8" spans="1:6">
      <c r="A8" s="356"/>
      <c r="B8" s="363"/>
      <c r="C8" s="358"/>
      <c r="D8" s="359"/>
      <c r="E8" s="448"/>
      <c r="F8" s="360"/>
    </row>
    <row r="9" spans="1:6">
      <c r="A9" s="518" t="s">
        <v>509</v>
      </c>
      <c r="B9" s="518"/>
      <c r="C9" s="366"/>
      <c r="D9" s="366"/>
      <c r="E9" s="367"/>
      <c r="F9" s="368"/>
    </row>
    <row r="10" spans="1:6">
      <c r="A10" s="356"/>
      <c r="B10" s="363"/>
      <c r="C10" s="358"/>
      <c r="D10" s="358"/>
      <c r="E10" s="369"/>
      <c r="F10" s="370"/>
    </row>
    <row r="11" spans="1:6" ht="25.5">
      <c r="A11" s="371" t="s">
        <v>8</v>
      </c>
      <c r="B11" s="363" t="s">
        <v>510</v>
      </c>
      <c r="C11" s="358"/>
      <c r="D11" s="358"/>
      <c r="E11" s="369"/>
      <c r="F11" s="370"/>
    </row>
    <row r="12" spans="1:6">
      <c r="A12" s="356"/>
      <c r="B12" s="363"/>
      <c r="C12" s="358" t="s">
        <v>511</v>
      </c>
      <c r="D12" s="358">
        <v>1</v>
      </c>
      <c r="E12" s="450">
        <v>0</v>
      </c>
      <c r="F12" s="372">
        <f>E12*D12</f>
        <v>0</v>
      </c>
    </row>
    <row r="13" spans="1:6">
      <c r="A13" s="356"/>
      <c r="B13" s="363"/>
      <c r="C13" s="358"/>
      <c r="D13" s="358"/>
      <c r="E13" s="369"/>
      <c r="F13" s="370"/>
    </row>
    <row r="14" spans="1:6" ht="38.25">
      <c r="A14" s="371" t="s">
        <v>107</v>
      </c>
      <c r="B14" s="363" t="s">
        <v>512</v>
      </c>
      <c r="C14" s="358"/>
      <c r="D14" s="358"/>
      <c r="E14" s="369"/>
      <c r="F14" s="370"/>
    </row>
    <row r="15" spans="1:6">
      <c r="A15" s="356"/>
      <c r="B15" s="363" t="s">
        <v>513</v>
      </c>
      <c r="C15" s="358" t="s">
        <v>134</v>
      </c>
      <c r="D15" s="358">
        <v>30</v>
      </c>
      <c r="E15" s="450">
        <v>0</v>
      </c>
      <c r="F15" s="372">
        <f>E15*D15</f>
        <v>0</v>
      </c>
    </row>
    <row r="16" spans="1:6">
      <c r="A16" s="356"/>
      <c r="B16" s="363" t="s">
        <v>514</v>
      </c>
      <c r="C16" s="358" t="s">
        <v>134</v>
      </c>
      <c r="D16" s="358">
        <v>2</v>
      </c>
      <c r="E16" s="450">
        <v>0</v>
      </c>
      <c r="F16" s="372">
        <f>E16*D16</f>
        <v>0</v>
      </c>
    </row>
    <row r="17" spans="1:6">
      <c r="A17" s="356"/>
      <c r="B17" s="363"/>
      <c r="C17" s="358"/>
      <c r="D17" s="358"/>
      <c r="E17" s="369"/>
      <c r="F17" s="370"/>
    </row>
    <row r="18" spans="1:6" ht="51">
      <c r="A18" s="371" t="s">
        <v>68</v>
      </c>
      <c r="B18" s="373" t="s">
        <v>515</v>
      </c>
      <c r="C18" s="374"/>
      <c r="D18" s="375"/>
      <c r="E18" s="450"/>
      <c r="F18" s="372"/>
    </row>
    <row r="19" spans="1:6">
      <c r="A19" s="376"/>
      <c r="B19" s="377" t="s">
        <v>516</v>
      </c>
      <c r="C19" s="374" t="s">
        <v>134</v>
      </c>
      <c r="D19" s="375">
        <v>2</v>
      </c>
      <c r="E19" s="450">
        <v>0</v>
      </c>
      <c r="F19" s="372">
        <f>E19*D19</f>
        <v>0</v>
      </c>
    </row>
    <row r="20" spans="1:6">
      <c r="A20" s="376"/>
      <c r="B20" s="377" t="s">
        <v>517</v>
      </c>
      <c r="C20" s="374" t="s">
        <v>134</v>
      </c>
      <c r="D20" s="375">
        <v>2</v>
      </c>
      <c r="E20" s="450">
        <v>0</v>
      </c>
      <c r="F20" s="372">
        <f>E20*D20</f>
        <v>0</v>
      </c>
    </row>
    <row r="21" spans="1:6">
      <c r="A21" s="376"/>
      <c r="B21" s="377" t="s">
        <v>518</v>
      </c>
      <c r="C21" s="378"/>
      <c r="D21" s="379"/>
      <c r="E21" s="450"/>
      <c r="F21" s="372"/>
    </row>
    <row r="22" spans="1:6">
      <c r="A22" s="376"/>
      <c r="B22" s="377"/>
      <c r="C22" s="378"/>
      <c r="D22" s="379"/>
      <c r="E22" s="450"/>
      <c r="F22" s="372"/>
    </row>
    <row r="23" spans="1:6" ht="102">
      <c r="A23" s="371" t="s">
        <v>35</v>
      </c>
      <c r="B23" s="373" t="s">
        <v>519</v>
      </c>
      <c r="C23" s="378"/>
      <c r="D23" s="379"/>
      <c r="E23" s="450"/>
      <c r="F23" s="372"/>
    </row>
    <row r="24" spans="1:6" ht="63.75">
      <c r="A24" s="376"/>
      <c r="B24" s="363" t="s">
        <v>520</v>
      </c>
      <c r="C24" s="378"/>
      <c r="D24" s="379"/>
      <c r="E24" s="450"/>
      <c r="F24" s="372"/>
    </row>
    <row r="25" spans="1:6">
      <c r="A25" s="376"/>
      <c r="B25" s="377"/>
      <c r="C25" s="378" t="s">
        <v>134</v>
      </c>
      <c r="D25" s="379">
        <v>1</v>
      </c>
      <c r="E25" s="450">
        <v>0</v>
      </c>
      <c r="F25" s="372">
        <f>E25*D25</f>
        <v>0</v>
      </c>
    </row>
    <row r="26" spans="1:6">
      <c r="A26" s="376"/>
      <c r="B26" s="377"/>
      <c r="C26" s="378"/>
      <c r="D26" s="379"/>
      <c r="E26" s="450"/>
      <c r="F26" s="372"/>
    </row>
    <row r="27" spans="1:6" ht="102">
      <c r="A27" s="371" t="s">
        <v>37</v>
      </c>
      <c r="B27" s="373" t="s">
        <v>519</v>
      </c>
      <c r="C27" s="378"/>
      <c r="D27" s="379"/>
      <c r="E27" s="450"/>
      <c r="F27" s="372"/>
    </row>
    <row r="28" spans="1:6" ht="63.75">
      <c r="A28" s="376"/>
      <c r="B28" s="363" t="s">
        <v>521</v>
      </c>
      <c r="C28" s="378"/>
      <c r="D28" s="379"/>
      <c r="E28" s="450"/>
      <c r="F28" s="372"/>
    </row>
    <row r="29" spans="1:6">
      <c r="A29" s="376"/>
      <c r="B29" s="377"/>
      <c r="C29" s="378" t="s">
        <v>134</v>
      </c>
      <c r="D29" s="379">
        <v>1</v>
      </c>
      <c r="E29" s="450">
        <v>0</v>
      </c>
      <c r="F29" s="372">
        <f>E29*D29</f>
        <v>0</v>
      </c>
    </row>
    <row r="30" spans="1:6">
      <c r="A30" s="376"/>
      <c r="B30" s="377"/>
      <c r="C30" s="378"/>
      <c r="D30" s="379"/>
      <c r="E30" s="450"/>
      <c r="F30" s="372"/>
    </row>
    <row r="31" spans="1:6" ht="63.75">
      <c r="A31" s="371" t="s">
        <v>33</v>
      </c>
      <c r="B31" s="380" t="s">
        <v>522</v>
      </c>
      <c r="C31" s="209"/>
      <c r="D31" s="209"/>
      <c r="E31" s="381"/>
      <c r="F31" s="382"/>
    </row>
    <row r="32" spans="1:6">
      <c r="A32" s="356"/>
      <c r="B32" s="380" t="s">
        <v>523</v>
      </c>
      <c r="C32" s="209" t="s">
        <v>134</v>
      </c>
      <c r="D32" s="209">
        <v>4</v>
      </c>
      <c r="E32" s="450">
        <v>0</v>
      </c>
      <c r="F32" s="372">
        <f>E32*D32</f>
        <v>0</v>
      </c>
    </row>
    <row r="33" spans="1:6">
      <c r="A33" s="356"/>
      <c r="B33" s="235" t="s">
        <v>524</v>
      </c>
      <c r="C33" s="209"/>
      <c r="D33" s="209"/>
      <c r="E33" s="383"/>
      <c r="F33" s="382"/>
    </row>
    <row r="34" spans="1:6">
      <c r="A34" s="356"/>
      <c r="B34" s="363"/>
      <c r="C34" s="358"/>
      <c r="D34" s="358"/>
      <c r="E34" s="384"/>
      <c r="F34" s="385"/>
    </row>
    <row r="35" spans="1:6" ht="191.25">
      <c r="A35" s="371" t="s">
        <v>34</v>
      </c>
      <c r="B35" s="386" t="s">
        <v>525</v>
      </c>
      <c r="C35" s="358"/>
      <c r="D35" s="358"/>
      <c r="E35" s="451"/>
      <c r="F35" s="360"/>
    </row>
    <row r="36" spans="1:6">
      <c r="A36" s="356"/>
      <c r="B36" s="363" t="s">
        <v>526</v>
      </c>
      <c r="C36" s="358" t="s">
        <v>302</v>
      </c>
      <c r="D36" s="358">
        <v>20</v>
      </c>
      <c r="E36" s="450">
        <v>0</v>
      </c>
      <c r="F36" s="372">
        <f t="shared" ref="F36:F41" si="0">E36*D36</f>
        <v>0</v>
      </c>
    </row>
    <row r="37" spans="1:6">
      <c r="A37" s="356"/>
      <c r="B37" s="363" t="s">
        <v>527</v>
      </c>
      <c r="C37" s="358" t="s">
        <v>302</v>
      </c>
      <c r="D37" s="358">
        <v>104</v>
      </c>
      <c r="E37" s="450">
        <v>0</v>
      </c>
      <c r="F37" s="372">
        <f t="shared" si="0"/>
        <v>0</v>
      </c>
    </row>
    <row r="38" spans="1:6">
      <c r="A38" s="356"/>
      <c r="B38" s="363" t="s">
        <v>528</v>
      </c>
      <c r="C38" s="358" t="s">
        <v>302</v>
      </c>
      <c r="D38" s="358">
        <v>60</v>
      </c>
      <c r="E38" s="450">
        <v>0</v>
      </c>
      <c r="F38" s="372">
        <f t="shared" si="0"/>
        <v>0</v>
      </c>
    </row>
    <row r="39" spans="1:6">
      <c r="A39" s="356"/>
      <c r="B39" s="363" t="s">
        <v>529</v>
      </c>
      <c r="C39" s="358" t="s">
        <v>302</v>
      </c>
      <c r="D39" s="358">
        <v>30</v>
      </c>
      <c r="E39" s="450">
        <v>0</v>
      </c>
      <c r="F39" s="372">
        <f t="shared" si="0"/>
        <v>0</v>
      </c>
    </row>
    <row r="40" spans="1:6">
      <c r="A40" s="356"/>
      <c r="B40" s="363" t="s">
        <v>530</v>
      </c>
      <c r="C40" s="358" t="s">
        <v>302</v>
      </c>
      <c r="D40" s="358">
        <v>12</v>
      </c>
      <c r="E40" s="450">
        <v>0</v>
      </c>
      <c r="F40" s="372">
        <f t="shared" si="0"/>
        <v>0</v>
      </c>
    </row>
    <row r="41" spans="1:6">
      <c r="A41" s="356"/>
      <c r="B41" s="363" t="s">
        <v>531</v>
      </c>
      <c r="C41" s="358" t="s">
        <v>302</v>
      </c>
      <c r="D41" s="358">
        <v>140</v>
      </c>
      <c r="E41" s="450">
        <v>0</v>
      </c>
      <c r="F41" s="372">
        <f t="shared" si="0"/>
        <v>0</v>
      </c>
    </row>
    <row r="42" spans="1:6">
      <c r="A42" s="356"/>
      <c r="B42" s="235" t="s">
        <v>524</v>
      </c>
      <c r="C42" s="358"/>
      <c r="D42" s="358"/>
      <c r="E42" s="369"/>
      <c r="F42" s="385"/>
    </row>
    <row r="43" spans="1:6">
      <c r="A43" s="356"/>
      <c r="B43" s="235"/>
      <c r="C43" s="358"/>
      <c r="D43" s="358"/>
      <c r="E43" s="369"/>
      <c r="F43" s="385"/>
    </row>
    <row r="44" spans="1:6" ht="114.75">
      <c r="A44" s="371" t="s">
        <v>26</v>
      </c>
      <c r="B44" s="386" t="s">
        <v>532</v>
      </c>
      <c r="C44" s="387"/>
      <c r="D44" s="387"/>
      <c r="E44" s="449"/>
      <c r="F44" s="365"/>
    </row>
    <row r="45" spans="1:6">
      <c r="A45" s="356"/>
      <c r="B45" s="363" t="s">
        <v>533</v>
      </c>
      <c r="C45" s="358" t="s">
        <v>302</v>
      </c>
      <c r="D45" s="358">
        <v>20</v>
      </c>
      <c r="E45" s="450">
        <v>0</v>
      </c>
      <c r="F45" s="372">
        <f t="shared" ref="F45:F50" si="1">E45*D45</f>
        <v>0</v>
      </c>
    </row>
    <row r="46" spans="1:6">
      <c r="A46" s="356"/>
      <c r="B46" s="363" t="s">
        <v>534</v>
      </c>
      <c r="C46" s="358" t="s">
        <v>302</v>
      </c>
      <c r="D46" s="358">
        <v>104</v>
      </c>
      <c r="E46" s="450">
        <v>0</v>
      </c>
      <c r="F46" s="372">
        <f t="shared" si="1"/>
        <v>0</v>
      </c>
    </row>
    <row r="47" spans="1:6">
      <c r="A47" s="356"/>
      <c r="B47" s="363" t="s">
        <v>535</v>
      </c>
      <c r="C47" s="358" t="s">
        <v>302</v>
      </c>
      <c r="D47" s="358">
        <v>60</v>
      </c>
      <c r="E47" s="450">
        <v>0</v>
      </c>
      <c r="F47" s="372">
        <f t="shared" si="1"/>
        <v>0</v>
      </c>
    </row>
    <row r="48" spans="1:6">
      <c r="A48" s="356"/>
      <c r="B48" s="363" t="s">
        <v>536</v>
      </c>
      <c r="C48" s="358" t="s">
        <v>302</v>
      </c>
      <c r="D48" s="358">
        <v>30</v>
      </c>
      <c r="E48" s="450">
        <v>0</v>
      </c>
      <c r="F48" s="372">
        <f t="shared" si="1"/>
        <v>0</v>
      </c>
    </row>
    <row r="49" spans="1:6">
      <c r="A49" s="356"/>
      <c r="B49" s="363" t="s">
        <v>537</v>
      </c>
      <c r="C49" s="358" t="s">
        <v>302</v>
      </c>
      <c r="D49" s="358">
        <v>12</v>
      </c>
      <c r="E49" s="450">
        <v>0</v>
      </c>
      <c r="F49" s="372">
        <f t="shared" si="1"/>
        <v>0</v>
      </c>
    </row>
    <row r="50" spans="1:6">
      <c r="A50" s="356"/>
      <c r="B50" s="363" t="s">
        <v>538</v>
      </c>
      <c r="C50" s="358" t="s">
        <v>302</v>
      </c>
      <c r="D50" s="358">
        <v>140</v>
      </c>
      <c r="E50" s="450">
        <v>0</v>
      </c>
      <c r="F50" s="372">
        <f t="shared" si="1"/>
        <v>0</v>
      </c>
    </row>
    <row r="51" spans="1:6">
      <c r="A51" s="356"/>
      <c r="B51" s="235" t="s">
        <v>524</v>
      </c>
      <c r="C51" s="388"/>
      <c r="D51" s="389"/>
      <c r="E51" s="449"/>
      <c r="F51" s="365"/>
    </row>
    <row r="52" spans="1:6">
      <c r="A52" s="356"/>
      <c r="B52" s="235"/>
      <c r="C52" s="388"/>
      <c r="D52" s="389"/>
      <c r="E52" s="449"/>
      <c r="F52" s="365"/>
    </row>
    <row r="53" spans="1:6" ht="76.5">
      <c r="A53" s="371" t="s">
        <v>69</v>
      </c>
      <c r="B53" s="222" t="s">
        <v>539</v>
      </c>
      <c r="C53" s="236"/>
      <c r="D53" s="236"/>
      <c r="E53" s="452"/>
      <c r="F53" s="390"/>
    </row>
    <row r="54" spans="1:6">
      <c r="A54" s="356"/>
      <c r="B54" s="363" t="s">
        <v>540</v>
      </c>
      <c r="C54" s="358" t="s">
        <v>302</v>
      </c>
      <c r="D54" s="358">
        <v>4</v>
      </c>
      <c r="E54" s="450">
        <v>0</v>
      </c>
      <c r="F54" s="372">
        <f>E54*D54</f>
        <v>0</v>
      </c>
    </row>
    <row r="55" spans="1:6">
      <c r="A55" s="356"/>
      <c r="B55" s="363" t="s">
        <v>541</v>
      </c>
      <c r="C55" s="358" t="s">
        <v>302</v>
      </c>
      <c r="D55" s="358">
        <v>15</v>
      </c>
      <c r="E55" s="450">
        <v>0</v>
      </c>
      <c r="F55" s="372">
        <f>E55*D55</f>
        <v>0</v>
      </c>
    </row>
    <row r="56" spans="1:6">
      <c r="A56" s="356"/>
      <c r="B56" s="380" t="s">
        <v>542</v>
      </c>
      <c r="C56" s="358" t="s">
        <v>302</v>
      </c>
      <c r="D56" s="358">
        <v>30</v>
      </c>
      <c r="E56" s="450">
        <v>0</v>
      </c>
      <c r="F56" s="372">
        <f>E56*D56</f>
        <v>0</v>
      </c>
    </row>
    <row r="57" spans="1:6">
      <c r="A57" s="356"/>
      <c r="B57" s="235" t="s">
        <v>524</v>
      </c>
      <c r="C57" s="358"/>
      <c r="D57" s="358"/>
      <c r="E57" s="451"/>
      <c r="F57" s="360"/>
    </row>
    <row r="58" spans="1:6">
      <c r="A58" s="356"/>
      <c r="B58" s="235"/>
      <c r="C58" s="358"/>
      <c r="D58" s="358"/>
      <c r="E58" s="451"/>
      <c r="F58" s="360"/>
    </row>
    <row r="59" spans="1:6" ht="38.25">
      <c r="A59" s="371" t="s">
        <v>140</v>
      </c>
      <c r="B59" s="391" t="s">
        <v>543</v>
      </c>
      <c r="C59" s="358"/>
      <c r="D59" s="358"/>
      <c r="E59" s="451"/>
      <c r="F59" s="360"/>
    </row>
    <row r="60" spans="1:6">
      <c r="A60" s="356"/>
      <c r="B60" s="235" t="s">
        <v>524</v>
      </c>
      <c r="C60" s="358" t="s">
        <v>134</v>
      </c>
      <c r="D60" s="358">
        <v>6</v>
      </c>
      <c r="E60" s="450">
        <v>0</v>
      </c>
      <c r="F60" s="372">
        <f>E60*D60</f>
        <v>0</v>
      </c>
    </row>
    <row r="61" spans="1:6">
      <c r="A61" s="356"/>
      <c r="B61" s="235"/>
      <c r="C61" s="358"/>
      <c r="D61" s="358"/>
      <c r="E61" s="451"/>
      <c r="F61" s="360"/>
    </row>
    <row r="62" spans="1:6" ht="102">
      <c r="A62" s="371" t="s">
        <v>544</v>
      </c>
      <c r="B62" s="222" t="s">
        <v>545</v>
      </c>
      <c r="C62" s="236"/>
      <c r="D62" s="236"/>
      <c r="E62" s="452"/>
      <c r="F62" s="390"/>
    </row>
    <row r="63" spans="1:6">
      <c r="A63" s="392"/>
      <c r="B63" s="393" t="s">
        <v>546</v>
      </c>
      <c r="C63" s="236"/>
      <c r="D63" s="236"/>
      <c r="E63" s="452"/>
      <c r="F63" s="390"/>
    </row>
    <row r="64" spans="1:6">
      <c r="A64" s="392"/>
      <c r="B64" s="393" t="s">
        <v>547</v>
      </c>
      <c r="C64" s="236"/>
      <c r="D64" s="236"/>
      <c r="E64" s="452"/>
      <c r="F64" s="390"/>
    </row>
    <row r="65" spans="1:6">
      <c r="A65" s="392"/>
      <c r="B65" s="393" t="s">
        <v>548</v>
      </c>
      <c r="C65" s="236"/>
      <c r="D65" s="236"/>
      <c r="E65" s="452"/>
      <c r="F65" s="390"/>
    </row>
    <row r="66" spans="1:6">
      <c r="A66" s="392"/>
      <c r="B66" s="393" t="s">
        <v>549</v>
      </c>
      <c r="C66" s="236"/>
      <c r="D66" s="236"/>
      <c r="E66" s="452"/>
      <c r="F66" s="390"/>
    </row>
    <row r="67" spans="1:6">
      <c r="A67" s="392"/>
      <c r="B67" s="393" t="s">
        <v>550</v>
      </c>
      <c r="C67" s="236"/>
      <c r="D67" s="236"/>
      <c r="E67" s="452"/>
      <c r="F67" s="390"/>
    </row>
    <row r="68" spans="1:6">
      <c r="A68" s="392"/>
      <c r="B68" s="393" t="s">
        <v>551</v>
      </c>
      <c r="C68" s="236"/>
      <c r="D68" s="236"/>
      <c r="E68" s="452"/>
      <c r="F68" s="390"/>
    </row>
    <row r="69" spans="1:6">
      <c r="A69" s="392"/>
      <c r="B69" s="393" t="s">
        <v>552</v>
      </c>
      <c r="C69" s="236"/>
      <c r="D69" s="236"/>
      <c r="E69" s="452"/>
      <c r="F69" s="390"/>
    </row>
    <row r="70" spans="1:6">
      <c r="A70" s="392"/>
      <c r="B70" s="393" t="s">
        <v>553</v>
      </c>
      <c r="C70" s="236"/>
      <c r="D70" s="236"/>
      <c r="E70" s="452"/>
      <c r="F70" s="390"/>
    </row>
    <row r="71" spans="1:6">
      <c r="A71" s="392"/>
      <c r="B71" s="393" t="s">
        <v>554</v>
      </c>
      <c r="C71" s="394"/>
      <c r="D71" s="394"/>
      <c r="E71" s="452"/>
      <c r="F71" s="390"/>
    </row>
    <row r="72" spans="1:6">
      <c r="A72" s="392"/>
      <c r="B72" s="393" t="s">
        <v>555</v>
      </c>
      <c r="C72" s="394"/>
      <c r="D72" s="394"/>
      <c r="E72" s="452"/>
      <c r="F72" s="390"/>
    </row>
    <row r="73" spans="1:6" ht="25.5">
      <c r="A73" s="392"/>
      <c r="B73" s="393" t="s">
        <v>556</v>
      </c>
      <c r="C73" s="394"/>
      <c r="D73" s="394"/>
      <c r="E73" s="452"/>
      <c r="F73" s="390"/>
    </row>
    <row r="74" spans="1:6">
      <c r="A74" s="392"/>
      <c r="B74" s="393" t="s">
        <v>557</v>
      </c>
      <c r="C74" s="394"/>
      <c r="D74" s="394"/>
      <c r="E74" s="452"/>
      <c r="F74" s="390"/>
    </row>
    <row r="75" spans="1:6">
      <c r="A75" s="392"/>
      <c r="B75" s="393" t="s">
        <v>558</v>
      </c>
      <c r="C75" s="358" t="s">
        <v>134</v>
      </c>
      <c r="D75" s="395">
        <v>14</v>
      </c>
      <c r="E75" s="450">
        <v>0</v>
      </c>
      <c r="F75" s="372">
        <f>E75*D75</f>
        <v>0</v>
      </c>
    </row>
    <row r="76" spans="1:6">
      <c r="A76" s="356"/>
      <c r="B76" s="241"/>
      <c r="C76" s="387"/>
      <c r="D76" s="387"/>
      <c r="E76" s="453"/>
      <c r="F76" s="397"/>
    </row>
    <row r="77" spans="1:6" ht="102">
      <c r="A77" s="371" t="s">
        <v>559</v>
      </c>
      <c r="B77" s="222" t="s">
        <v>545</v>
      </c>
      <c r="C77" s="236"/>
      <c r="D77" s="236"/>
      <c r="E77" s="452"/>
      <c r="F77" s="390"/>
    </row>
    <row r="78" spans="1:6">
      <c r="A78" s="392"/>
      <c r="B78" s="393" t="s">
        <v>546</v>
      </c>
      <c r="C78" s="394"/>
      <c r="D78" s="394"/>
      <c r="E78" s="452"/>
      <c r="F78" s="390"/>
    </row>
    <row r="79" spans="1:6">
      <c r="A79" s="392"/>
      <c r="B79" s="393" t="s">
        <v>547</v>
      </c>
      <c r="C79" s="394"/>
      <c r="D79" s="394"/>
      <c r="E79" s="452"/>
      <c r="F79" s="390"/>
    </row>
    <row r="80" spans="1:6">
      <c r="A80" s="392"/>
      <c r="B80" s="393" t="s">
        <v>560</v>
      </c>
      <c r="C80" s="394"/>
      <c r="D80" s="394"/>
      <c r="E80" s="452"/>
      <c r="F80" s="390"/>
    </row>
    <row r="81" spans="1:6">
      <c r="A81" s="392"/>
      <c r="B81" s="393" t="s">
        <v>549</v>
      </c>
      <c r="C81" s="394"/>
      <c r="D81" s="394"/>
      <c r="E81" s="452"/>
      <c r="F81" s="390"/>
    </row>
    <row r="82" spans="1:6">
      <c r="A82" s="392"/>
      <c r="B82" s="393" t="s">
        <v>550</v>
      </c>
      <c r="C82" s="394"/>
      <c r="D82" s="394"/>
      <c r="E82" s="452"/>
      <c r="F82" s="390"/>
    </row>
    <row r="83" spans="1:6">
      <c r="A83" s="392"/>
      <c r="B83" s="393" t="s">
        <v>561</v>
      </c>
      <c r="C83" s="394"/>
      <c r="D83" s="394"/>
      <c r="E83" s="452"/>
      <c r="F83" s="390"/>
    </row>
    <row r="84" spans="1:6">
      <c r="A84" s="392"/>
      <c r="B84" s="393" t="s">
        <v>552</v>
      </c>
      <c r="C84" s="394"/>
      <c r="D84" s="394"/>
      <c r="E84" s="452"/>
      <c r="F84" s="390"/>
    </row>
    <row r="85" spans="1:6">
      <c r="A85" s="392"/>
      <c r="B85" s="393" t="s">
        <v>553</v>
      </c>
      <c r="C85" s="394"/>
      <c r="D85" s="394"/>
      <c r="E85" s="452"/>
      <c r="F85" s="390"/>
    </row>
    <row r="86" spans="1:6">
      <c r="A86" s="392"/>
      <c r="B86" s="393" t="s">
        <v>562</v>
      </c>
      <c r="C86" s="394"/>
      <c r="D86" s="394"/>
      <c r="E86" s="452"/>
      <c r="F86" s="390"/>
    </row>
    <row r="87" spans="1:6">
      <c r="A87" s="392"/>
      <c r="B87" s="393" t="s">
        <v>563</v>
      </c>
      <c r="C87" s="394"/>
      <c r="D87" s="394"/>
      <c r="E87" s="452"/>
      <c r="F87" s="390"/>
    </row>
    <row r="88" spans="1:6" ht="28.5">
      <c r="A88" s="392"/>
      <c r="B88" s="398" t="s">
        <v>564</v>
      </c>
      <c r="C88" s="394"/>
      <c r="D88" s="394"/>
      <c r="E88" s="452"/>
      <c r="F88" s="390"/>
    </row>
    <row r="89" spans="1:6">
      <c r="A89" s="392"/>
      <c r="B89" s="393" t="s">
        <v>565</v>
      </c>
      <c r="C89" s="394"/>
      <c r="D89" s="394"/>
      <c r="E89" s="452"/>
      <c r="F89" s="390"/>
    </row>
    <row r="90" spans="1:6">
      <c r="A90" s="392"/>
      <c r="B90" s="393" t="s">
        <v>558</v>
      </c>
      <c r="C90" s="395" t="s">
        <v>134</v>
      </c>
      <c r="D90" s="395">
        <v>1</v>
      </c>
      <c r="E90" s="450">
        <v>0</v>
      </c>
      <c r="F90" s="372">
        <f>E90*D90</f>
        <v>0</v>
      </c>
    </row>
    <row r="91" spans="1:6">
      <c r="A91" s="392"/>
      <c r="B91" s="393"/>
      <c r="C91" s="399"/>
      <c r="D91" s="395"/>
      <c r="E91" s="452"/>
      <c r="F91" s="390"/>
    </row>
    <row r="92" spans="1:6" ht="204">
      <c r="A92" s="371" t="s">
        <v>566</v>
      </c>
      <c r="B92" s="386" t="s">
        <v>567</v>
      </c>
      <c r="C92" s="399"/>
      <c r="D92" s="395"/>
      <c r="E92" s="452"/>
      <c r="F92" s="390"/>
    </row>
    <row r="93" spans="1:6" ht="25.5">
      <c r="A93" s="392"/>
      <c r="B93" s="393" t="s">
        <v>568</v>
      </c>
      <c r="C93" s="395" t="s">
        <v>134</v>
      </c>
      <c r="D93" s="395">
        <v>14</v>
      </c>
      <c r="E93" s="450">
        <v>0</v>
      </c>
      <c r="F93" s="372">
        <f>E93*D93</f>
        <v>0</v>
      </c>
    </row>
    <row r="94" spans="1:6" ht="25.5">
      <c r="A94" s="392"/>
      <c r="B94" s="393" t="s">
        <v>569</v>
      </c>
      <c r="C94" s="395" t="s">
        <v>134</v>
      </c>
      <c r="D94" s="395">
        <v>1</v>
      </c>
      <c r="E94" s="450">
        <v>0</v>
      </c>
      <c r="F94" s="372">
        <f>E94*D94</f>
        <v>0</v>
      </c>
    </row>
    <row r="95" spans="1:6">
      <c r="A95" s="356"/>
      <c r="B95" s="400"/>
      <c r="C95" s="401"/>
      <c r="D95" s="402"/>
      <c r="E95" s="454"/>
      <c r="F95" s="390"/>
    </row>
    <row r="96" spans="1:6" ht="51">
      <c r="A96" s="371" t="s">
        <v>570</v>
      </c>
      <c r="B96" s="380" t="s">
        <v>571</v>
      </c>
      <c r="C96" s="209"/>
      <c r="D96" s="209"/>
      <c r="E96" s="381"/>
      <c r="F96" s="403"/>
    </row>
    <row r="97" spans="1:6">
      <c r="A97" s="356"/>
      <c r="B97" s="380" t="s">
        <v>572</v>
      </c>
      <c r="C97" s="209" t="s">
        <v>134</v>
      </c>
      <c r="D97" s="236">
        <v>1</v>
      </c>
      <c r="E97" s="450">
        <v>0</v>
      </c>
      <c r="F97" s="372">
        <f>E97*D97</f>
        <v>0</v>
      </c>
    </row>
    <row r="98" spans="1:6">
      <c r="A98" s="356"/>
      <c r="B98" s="380" t="s">
        <v>573</v>
      </c>
      <c r="C98" s="209" t="s">
        <v>134</v>
      </c>
      <c r="D98" s="236">
        <v>1</v>
      </c>
      <c r="E98" s="450">
        <v>0</v>
      </c>
      <c r="F98" s="372">
        <f>E98*D98</f>
        <v>0</v>
      </c>
    </row>
    <row r="99" spans="1:6">
      <c r="A99" s="356"/>
      <c r="B99" s="380" t="s">
        <v>574</v>
      </c>
      <c r="C99" s="209" t="s">
        <v>134</v>
      </c>
      <c r="D99" s="236">
        <v>1</v>
      </c>
      <c r="E99" s="450">
        <v>0</v>
      </c>
      <c r="F99" s="372">
        <f>E99*D99</f>
        <v>0</v>
      </c>
    </row>
    <row r="100" spans="1:6">
      <c r="A100" s="356"/>
      <c r="B100" s="404" t="s">
        <v>575</v>
      </c>
      <c r="C100" s="209"/>
      <c r="D100" s="236"/>
      <c r="E100" s="381"/>
      <c r="F100" s="403"/>
    </row>
    <row r="101" spans="1:6">
      <c r="A101" s="356"/>
      <c r="B101" s="404" t="s">
        <v>576</v>
      </c>
      <c r="C101" s="209"/>
      <c r="D101" s="236"/>
      <c r="E101" s="381"/>
      <c r="F101" s="403"/>
    </row>
    <row r="102" spans="1:6">
      <c r="A102" s="356"/>
      <c r="B102" s="380"/>
      <c r="C102" s="209"/>
      <c r="D102" s="209"/>
      <c r="E102" s="381"/>
      <c r="F102" s="403"/>
    </row>
    <row r="103" spans="1:6" ht="76.5">
      <c r="A103" s="371" t="s">
        <v>577</v>
      </c>
      <c r="B103" s="405" t="s">
        <v>578</v>
      </c>
      <c r="C103" s="209"/>
      <c r="D103" s="236"/>
      <c r="E103" s="381"/>
      <c r="F103" s="403"/>
    </row>
    <row r="104" spans="1:6">
      <c r="A104" s="406"/>
      <c r="B104" s="405"/>
      <c r="C104" s="209" t="s">
        <v>134</v>
      </c>
      <c r="D104" s="236">
        <v>3</v>
      </c>
      <c r="E104" s="450">
        <v>0</v>
      </c>
      <c r="F104" s="372">
        <f>E104*D104</f>
        <v>0</v>
      </c>
    </row>
    <row r="105" spans="1:6">
      <c r="A105" s="356"/>
      <c r="B105" s="380"/>
      <c r="C105" s="209"/>
      <c r="D105" s="209"/>
      <c r="E105" s="450"/>
      <c r="F105" s="403"/>
    </row>
    <row r="106" spans="1:6" ht="89.25">
      <c r="A106" s="371" t="s">
        <v>579</v>
      </c>
      <c r="B106" s="405" t="s">
        <v>580</v>
      </c>
      <c r="C106" s="209"/>
      <c r="D106" s="236"/>
      <c r="E106" s="381"/>
      <c r="F106" s="403"/>
    </row>
    <row r="107" spans="1:6">
      <c r="A107" s="406"/>
      <c r="B107" s="405"/>
      <c r="C107" s="209" t="s">
        <v>134</v>
      </c>
      <c r="D107" s="236">
        <v>3</v>
      </c>
      <c r="E107" s="450">
        <v>0</v>
      </c>
      <c r="F107" s="372">
        <f>E107*D107</f>
        <v>0</v>
      </c>
    </row>
    <row r="108" spans="1:6">
      <c r="A108" s="356"/>
      <c r="B108" s="407"/>
      <c r="C108" s="387"/>
      <c r="D108" s="232"/>
      <c r="E108" s="449"/>
      <c r="F108" s="396"/>
    </row>
    <row r="109" spans="1:6" ht="25.5">
      <c r="A109" s="371" t="s">
        <v>581</v>
      </c>
      <c r="B109" s="408" t="s">
        <v>582</v>
      </c>
      <c r="C109" s="387"/>
      <c r="D109" s="232"/>
      <c r="E109" s="449"/>
      <c r="F109" s="365"/>
    </row>
    <row r="110" spans="1:6">
      <c r="A110" s="356"/>
      <c r="B110" s="407"/>
      <c r="C110" s="387" t="s">
        <v>134</v>
      </c>
      <c r="D110" s="232">
        <v>3</v>
      </c>
      <c r="E110" s="450">
        <v>0</v>
      </c>
      <c r="F110" s="372">
        <f>E110*D110</f>
        <v>0</v>
      </c>
    </row>
    <row r="111" spans="1:6">
      <c r="A111" s="356"/>
      <c r="B111" s="407"/>
      <c r="C111" s="387"/>
      <c r="D111" s="232"/>
      <c r="E111" s="450"/>
      <c r="F111" s="365"/>
    </row>
    <row r="112" spans="1:6" ht="25.5">
      <c r="A112" s="371" t="s">
        <v>583</v>
      </c>
      <c r="B112" s="408" t="s">
        <v>584</v>
      </c>
      <c r="C112" s="387"/>
      <c r="D112" s="232"/>
      <c r="E112" s="450"/>
      <c r="F112" s="365"/>
    </row>
    <row r="113" spans="1:6">
      <c r="A113" s="406"/>
      <c r="B113" s="408"/>
      <c r="C113" s="387" t="s">
        <v>134</v>
      </c>
      <c r="D113" s="232">
        <v>3</v>
      </c>
      <c r="E113" s="450">
        <v>0</v>
      </c>
      <c r="F113" s="372">
        <f>E113*D113</f>
        <v>0</v>
      </c>
    </row>
    <row r="114" spans="1:6">
      <c r="A114" s="356"/>
      <c r="B114" s="407"/>
      <c r="C114" s="387"/>
      <c r="D114" s="387"/>
      <c r="E114" s="450"/>
      <c r="F114" s="365"/>
    </row>
    <row r="115" spans="1:6" ht="25.5">
      <c r="A115" s="371" t="s">
        <v>585</v>
      </c>
      <c r="B115" s="408" t="s">
        <v>586</v>
      </c>
      <c r="C115" s="387"/>
      <c r="D115" s="232"/>
      <c r="E115" s="450"/>
      <c r="F115" s="365"/>
    </row>
    <row r="116" spans="1:6">
      <c r="A116" s="406"/>
      <c r="B116" s="408"/>
      <c r="C116" s="387" t="s">
        <v>134</v>
      </c>
      <c r="D116" s="232">
        <v>3</v>
      </c>
      <c r="E116" s="450">
        <v>0</v>
      </c>
      <c r="F116" s="372">
        <f>E116*D116</f>
        <v>0</v>
      </c>
    </row>
    <row r="117" spans="1:6">
      <c r="A117" s="356"/>
      <c r="B117" s="407"/>
      <c r="C117" s="387"/>
      <c r="D117" s="232"/>
      <c r="E117" s="450"/>
      <c r="F117" s="396"/>
    </row>
    <row r="118" spans="1:6" ht="25.5">
      <c r="A118" s="371" t="s">
        <v>587</v>
      </c>
      <c r="B118" s="407" t="s">
        <v>588</v>
      </c>
      <c r="C118" s="387"/>
      <c r="D118" s="232"/>
      <c r="E118" s="450"/>
      <c r="F118" s="396"/>
    </row>
    <row r="119" spans="1:6">
      <c r="A119" s="406"/>
      <c r="B119" s="407"/>
      <c r="C119" s="387" t="s">
        <v>134</v>
      </c>
      <c r="D119" s="232">
        <v>4</v>
      </c>
      <c r="E119" s="450">
        <v>0</v>
      </c>
      <c r="F119" s="372">
        <f>E119*D119</f>
        <v>0</v>
      </c>
    </row>
    <row r="120" spans="1:6">
      <c r="A120" s="356"/>
      <c r="B120" s="407"/>
      <c r="C120" s="387"/>
      <c r="D120" s="232"/>
      <c r="E120" s="449"/>
      <c r="F120" s="396"/>
    </row>
    <row r="121" spans="1:6" ht="25.5">
      <c r="A121" s="371" t="s">
        <v>589</v>
      </c>
      <c r="B121" s="222" t="s">
        <v>590</v>
      </c>
      <c r="C121" s="232"/>
      <c r="D121" s="232"/>
      <c r="E121" s="453"/>
      <c r="F121" s="396"/>
    </row>
    <row r="122" spans="1:6">
      <c r="A122" s="406"/>
      <c r="B122" s="222"/>
      <c r="C122" s="232" t="s">
        <v>511</v>
      </c>
      <c r="D122" s="232">
        <v>1</v>
      </c>
      <c r="E122" s="450">
        <v>0</v>
      </c>
      <c r="F122" s="372">
        <f>E122*D122</f>
        <v>0</v>
      </c>
    </row>
    <row r="123" spans="1:6">
      <c r="A123" s="356"/>
      <c r="B123" s="222"/>
      <c r="C123" s="232"/>
      <c r="D123" s="232"/>
      <c r="E123" s="453"/>
      <c r="F123" s="396"/>
    </row>
    <row r="124" spans="1:6" ht="51">
      <c r="A124" s="371" t="s">
        <v>591</v>
      </c>
      <c r="B124" s="363" t="s">
        <v>592</v>
      </c>
      <c r="C124" s="358"/>
      <c r="D124" s="358"/>
      <c r="E124" s="369"/>
      <c r="F124" s="370"/>
    </row>
    <row r="125" spans="1:6">
      <c r="A125" s="406"/>
      <c r="B125" s="363"/>
      <c r="C125" s="358" t="s">
        <v>511</v>
      </c>
      <c r="D125" s="358">
        <v>1</v>
      </c>
      <c r="E125" s="450">
        <v>0</v>
      </c>
      <c r="F125" s="372">
        <f>E125*D125</f>
        <v>0</v>
      </c>
    </row>
    <row r="126" spans="1:6">
      <c r="A126" s="356"/>
      <c r="B126" s="363"/>
      <c r="C126" s="358"/>
      <c r="D126" s="358"/>
      <c r="E126" s="369"/>
      <c r="F126" s="370"/>
    </row>
    <row r="127" spans="1:6" ht="51">
      <c r="A127" s="371" t="s">
        <v>593</v>
      </c>
      <c r="B127" s="222" t="s">
        <v>594</v>
      </c>
      <c r="C127" s="232"/>
      <c r="D127" s="232"/>
      <c r="E127" s="455"/>
      <c r="F127" s="409"/>
    </row>
    <row r="128" spans="1:6">
      <c r="A128" s="406"/>
      <c r="B128" s="222"/>
      <c r="C128" s="232" t="s">
        <v>511</v>
      </c>
      <c r="D128" s="232">
        <v>1</v>
      </c>
      <c r="E128" s="450">
        <v>0</v>
      </c>
      <c r="F128" s="372">
        <f>E128*D128</f>
        <v>0</v>
      </c>
    </row>
    <row r="129" spans="1:6">
      <c r="A129" s="356"/>
      <c r="B129" s="363"/>
      <c r="C129" s="358"/>
      <c r="D129" s="358"/>
      <c r="E129" s="369"/>
      <c r="F129" s="370"/>
    </row>
    <row r="130" spans="1:6" ht="63.75">
      <c r="A130" s="371" t="s">
        <v>595</v>
      </c>
      <c r="B130" s="363" t="s">
        <v>596</v>
      </c>
      <c r="C130" s="358"/>
      <c r="D130" s="358"/>
      <c r="E130" s="369"/>
      <c r="F130" s="370"/>
    </row>
    <row r="131" spans="1:6">
      <c r="A131" s="406"/>
      <c r="B131" s="363"/>
      <c r="C131" s="358" t="s">
        <v>511</v>
      </c>
      <c r="D131" s="358">
        <v>1</v>
      </c>
      <c r="E131" s="450">
        <v>0</v>
      </c>
      <c r="F131" s="372">
        <f>E131*D131</f>
        <v>0</v>
      </c>
    </row>
    <row r="132" spans="1:6">
      <c r="A132" s="356"/>
      <c r="B132" s="363"/>
      <c r="C132" s="358"/>
      <c r="D132" s="358"/>
      <c r="E132" s="369"/>
      <c r="F132" s="370"/>
    </row>
    <row r="133" spans="1:6" ht="38.25">
      <c r="A133" s="371" t="s">
        <v>597</v>
      </c>
      <c r="B133" s="363" t="s">
        <v>598</v>
      </c>
      <c r="C133" s="358"/>
      <c r="D133" s="358"/>
      <c r="E133" s="369"/>
      <c r="F133" s="370"/>
    </row>
    <row r="134" spans="1:6">
      <c r="A134" s="406"/>
      <c r="B134" s="363"/>
      <c r="C134" s="358" t="s">
        <v>511</v>
      </c>
      <c r="D134" s="358">
        <v>1</v>
      </c>
      <c r="E134" s="450">
        <v>0</v>
      </c>
      <c r="F134" s="372">
        <f>E134*D134</f>
        <v>0</v>
      </c>
    </row>
    <row r="135" spans="1:6">
      <c r="A135" s="356"/>
      <c r="B135" s="363"/>
      <c r="C135" s="358"/>
      <c r="D135" s="358"/>
      <c r="E135" s="369"/>
      <c r="F135" s="370"/>
    </row>
    <row r="136" spans="1:6" ht="76.5">
      <c r="A136" s="371" t="s">
        <v>599</v>
      </c>
      <c r="B136" s="410" t="s">
        <v>600</v>
      </c>
      <c r="C136" s="232"/>
      <c r="D136" s="232"/>
      <c r="E136" s="369"/>
      <c r="F136" s="370"/>
    </row>
    <row r="137" spans="1:6">
      <c r="A137" s="356"/>
      <c r="B137" s="222" t="s">
        <v>601</v>
      </c>
      <c r="C137" s="358" t="s">
        <v>511</v>
      </c>
      <c r="D137" s="358">
        <v>1</v>
      </c>
      <c r="E137" s="450">
        <v>0</v>
      </c>
      <c r="F137" s="372">
        <f>E137*D137</f>
        <v>0</v>
      </c>
    </row>
    <row r="138" spans="1:6">
      <c r="A138" s="356"/>
      <c r="B138" s="363"/>
      <c r="C138" s="358"/>
      <c r="D138" s="358"/>
      <c r="E138" s="369"/>
      <c r="F138" s="370"/>
    </row>
    <row r="139" spans="1:6" ht="15.75">
      <c r="A139" s="519" t="s">
        <v>602</v>
      </c>
      <c r="B139" s="520"/>
      <c r="C139" s="520"/>
      <c r="D139" s="520"/>
      <c r="E139" s="411" t="s">
        <v>155</v>
      </c>
      <c r="F139" s="412">
        <f>SUM(F7:F137)</f>
        <v>0</v>
      </c>
    </row>
    <row r="140" spans="1:6">
      <c r="A140" s="413"/>
      <c r="B140" s="414"/>
      <c r="C140" s="415"/>
      <c r="D140" s="416"/>
      <c r="E140" s="456"/>
      <c r="F140" s="417"/>
    </row>
    <row r="141" spans="1:6" ht="15.75">
      <c r="A141" s="413"/>
      <c r="B141" s="418"/>
      <c r="C141" s="415"/>
      <c r="D141" s="521" t="s">
        <v>603</v>
      </c>
      <c r="E141" s="521"/>
      <c r="F141" s="419">
        <f>F139*0.25</f>
        <v>0</v>
      </c>
    </row>
    <row r="142" spans="1:6" ht="15.75">
      <c r="A142" s="420"/>
      <c r="B142" s="421"/>
      <c r="C142" s="422"/>
      <c r="D142" s="514" t="s">
        <v>604</v>
      </c>
      <c r="E142" s="514"/>
      <c r="F142" s="423">
        <f>F139*1.25</f>
        <v>0</v>
      </c>
    </row>
  </sheetData>
  <mergeCells count="6">
    <mergeCell ref="D142:E142"/>
    <mergeCell ref="B2:E2"/>
    <mergeCell ref="A3:B3"/>
    <mergeCell ref="A9:B9"/>
    <mergeCell ref="A139:D139"/>
    <mergeCell ref="D141:E14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theme="0"/>
  </sheetPr>
  <dimension ref="A1:P257"/>
  <sheetViews>
    <sheetView zoomScaleNormal="100" zoomScaleSheetLayoutView="115" workbookViewId="0">
      <pane ySplit="6" topLeftCell="A7" activePane="bottomLeft" state="frozen"/>
      <selection pane="bottomLeft" activeCell="A11" sqref="A11:F11"/>
    </sheetView>
  </sheetViews>
  <sheetFormatPr defaultRowHeight="14.25"/>
  <cols>
    <col min="1" max="1" width="5.85546875" style="46" customWidth="1"/>
    <col min="2" max="2" width="49" style="86" customWidth="1"/>
    <col min="3" max="3" width="7.140625" style="47" customWidth="1"/>
    <col min="4" max="4" width="8.85546875" style="42" customWidth="1"/>
    <col min="5" max="5" width="15.7109375" style="486" customWidth="1"/>
    <col min="6" max="6" width="15.7109375" style="48" customWidth="1"/>
    <col min="7" max="53" width="7.28515625" style="45" customWidth="1"/>
    <col min="54" max="16384" width="9.140625" style="45"/>
  </cols>
  <sheetData>
    <row r="1" spans="1:12" ht="14.1" customHeight="1">
      <c r="A1" s="33"/>
      <c r="B1" s="34" t="s">
        <v>82</v>
      </c>
      <c r="C1" s="35" t="s">
        <v>149</v>
      </c>
      <c r="D1" s="36"/>
      <c r="E1" s="458"/>
      <c r="F1" s="38"/>
    </row>
    <row r="2" spans="1:12" ht="14.1" customHeight="1">
      <c r="A2" s="39"/>
      <c r="B2" s="488" t="s">
        <v>103</v>
      </c>
      <c r="C2" s="488"/>
      <c r="D2" s="488"/>
      <c r="E2" s="488"/>
      <c r="F2" s="489"/>
    </row>
    <row r="3" spans="1:12" ht="14.1" customHeight="1">
      <c r="A3" s="39"/>
      <c r="B3" s="40" t="s">
        <v>144</v>
      </c>
      <c r="C3" s="40"/>
      <c r="D3" s="41"/>
      <c r="E3" s="459"/>
      <c r="F3" s="43"/>
    </row>
    <row r="4" spans="1:12" ht="11.25" customHeight="1">
      <c r="A4" s="44"/>
      <c r="B4" s="490" t="s">
        <v>84</v>
      </c>
      <c r="C4" s="490"/>
      <c r="D4" s="490"/>
      <c r="E4" s="490"/>
      <c r="F4" s="522"/>
    </row>
    <row r="5" spans="1:12" ht="7.5" customHeight="1">
      <c r="B5" s="46"/>
      <c r="E5" s="459"/>
    </row>
    <row r="6" spans="1:12" ht="12.75">
      <c r="A6" s="182" t="s">
        <v>13</v>
      </c>
      <c r="B6" s="183" t="s">
        <v>15</v>
      </c>
      <c r="C6" s="184" t="s">
        <v>16</v>
      </c>
      <c r="D6" s="185" t="s">
        <v>14</v>
      </c>
      <c r="E6" s="460" t="s">
        <v>150</v>
      </c>
      <c r="F6" s="185" t="s">
        <v>151</v>
      </c>
    </row>
    <row r="7" spans="1:12" ht="10.5" customHeight="1">
      <c r="A7" s="49"/>
      <c r="B7" s="47"/>
      <c r="E7" s="459"/>
      <c r="F7" s="50"/>
    </row>
    <row r="8" spans="1:12" ht="12.75" customHeight="1">
      <c r="A8" s="523" t="s">
        <v>60</v>
      </c>
      <c r="B8" s="523"/>
      <c r="E8" s="459"/>
      <c r="F8" s="50"/>
    </row>
    <row r="9" spans="1:12" ht="13.5" customHeight="1">
      <c r="A9" s="525" t="s">
        <v>59</v>
      </c>
      <c r="B9" s="525"/>
      <c r="E9" s="459"/>
      <c r="F9" s="50"/>
    </row>
    <row r="10" spans="1:12" ht="13.5" customHeight="1">
      <c r="A10" s="49"/>
      <c r="B10" s="47"/>
      <c r="E10" s="459"/>
    </row>
    <row r="11" spans="1:12" ht="15.75">
      <c r="A11" s="526" t="s">
        <v>28</v>
      </c>
      <c r="B11" s="526"/>
      <c r="C11" s="526"/>
      <c r="D11" s="526"/>
      <c r="E11" s="526"/>
      <c r="F11" s="526"/>
      <c r="G11" s="52"/>
      <c r="H11" s="52"/>
    </row>
    <row r="12" spans="1:12" ht="15.75">
      <c r="A12" s="51"/>
      <c r="B12" s="51"/>
      <c r="C12" s="51"/>
      <c r="D12" s="53"/>
      <c r="E12" s="461"/>
      <c r="F12" s="51"/>
      <c r="G12" s="52"/>
      <c r="H12" s="52"/>
    </row>
    <row r="13" spans="1:12" s="61" customFormat="1" ht="175.5" customHeight="1">
      <c r="A13" s="46" t="s">
        <v>8</v>
      </c>
      <c r="B13" s="59" t="s">
        <v>136</v>
      </c>
      <c r="C13" s="47"/>
      <c r="D13" s="42"/>
      <c r="E13" s="462"/>
      <c r="F13" s="58"/>
      <c r="G13" s="60"/>
    </row>
    <row r="14" spans="1:12" s="61" customFormat="1">
      <c r="A14" s="46"/>
      <c r="B14" s="54" t="s">
        <v>54</v>
      </c>
      <c r="C14" s="55" t="s">
        <v>36</v>
      </c>
      <c r="D14" s="42">
        <v>20</v>
      </c>
      <c r="E14" s="459">
        <v>0</v>
      </c>
      <c r="F14" s="58">
        <f>D14*E14</f>
        <v>0</v>
      </c>
      <c r="G14" s="60"/>
      <c r="H14" s="530"/>
      <c r="I14" s="530"/>
      <c r="J14" s="530"/>
      <c r="K14" s="530"/>
      <c r="L14" s="530"/>
    </row>
    <row r="15" spans="1:12" s="61" customFormat="1">
      <c r="A15" s="46"/>
      <c r="B15" s="54" t="s">
        <v>104</v>
      </c>
      <c r="C15" s="55" t="s">
        <v>36</v>
      </c>
      <c r="D15" s="42">
        <v>22</v>
      </c>
      <c r="E15" s="459">
        <v>0</v>
      </c>
      <c r="F15" s="58">
        <f>D15*E15</f>
        <v>0</v>
      </c>
      <c r="G15" s="60"/>
      <c r="H15" s="530"/>
      <c r="I15" s="530"/>
      <c r="J15" s="530"/>
      <c r="K15" s="530"/>
      <c r="L15" s="530"/>
    </row>
    <row r="16" spans="1:12" ht="12.75">
      <c r="B16" s="54" t="s">
        <v>105</v>
      </c>
      <c r="C16" s="55" t="s">
        <v>36</v>
      </c>
      <c r="D16" s="42">
        <v>22</v>
      </c>
      <c r="E16" s="459">
        <v>0</v>
      </c>
      <c r="F16" s="58">
        <f>D16*E16</f>
        <v>0</v>
      </c>
      <c r="G16" s="58"/>
      <c r="H16" s="531"/>
      <c r="I16" s="531"/>
      <c r="J16" s="531"/>
      <c r="K16" s="531"/>
      <c r="L16" s="531"/>
    </row>
    <row r="17" spans="1:7" ht="12.75">
      <c r="B17" s="54"/>
      <c r="C17" s="55"/>
      <c r="E17" s="459"/>
      <c r="F17" s="58"/>
      <c r="G17" s="58"/>
    </row>
    <row r="18" spans="1:7" ht="163.5" customHeight="1">
      <c r="A18" s="46" t="s">
        <v>107</v>
      </c>
      <c r="B18" s="62" t="s">
        <v>115</v>
      </c>
      <c r="E18" s="459"/>
      <c r="F18" s="58"/>
      <c r="G18" s="58"/>
    </row>
    <row r="19" spans="1:7" ht="43.5" customHeight="1">
      <c r="B19" s="62" t="s">
        <v>63</v>
      </c>
      <c r="E19" s="459"/>
      <c r="F19" s="58"/>
      <c r="G19" s="58"/>
    </row>
    <row r="20" spans="1:7" ht="12.75">
      <c r="B20" s="63" t="s">
        <v>57</v>
      </c>
      <c r="C20" s="47" t="s">
        <v>17</v>
      </c>
      <c r="D20" s="42">
        <v>1</v>
      </c>
      <c r="E20" s="459">
        <v>0</v>
      </c>
      <c r="F20" s="58">
        <f>D20*E20</f>
        <v>0</v>
      </c>
      <c r="G20" s="58"/>
    </row>
    <row r="21" spans="1:7" ht="12.75">
      <c r="B21" s="63" t="s">
        <v>106</v>
      </c>
      <c r="C21" s="47" t="s">
        <v>17</v>
      </c>
      <c r="D21" s="42">
        <v>3</v>
      </c>
      <c r="E21" s="459">
        <v>0</v>
      </c>
      <c r="F21" s="58">
        <f>D21*E21</f>
        <v>0</v>
      </c>
      <c r="G21" s="58"/>
    </row>
    <row r="22" spans="1:7" s="61" customFormat="1">
      <c r="A22" s="46"/>
      <c r="B22" s="63"/>
      <c r="C22" s="47"/>
      <c r="D22" s="42"/>
      <c r="E22" s="459"/>
      <c r="F22" s="58"/>
      <c r="G22" s="60"/>
    </row>
    <row r="23" spans="1:7" s="61" customFormat="1" ht="107.25" customHeight="1">
      <c r="A23" s="46" t="s">
        <v>68</v>
      </c>
      <c r="B23" s="70" t="s">
        <v>116</v>
      </c>
      <c r="C23" s="64"/>
      <c r="D23" s="65"/>
      <c r="E23" s="459"/>
      <c r="F23" s="58"/>
      <c r="G23" s="60"/>
    </row>
    <row r="24" spans="1:7" s="61" customFormat="1" ht="43.5" customHeight="1">
      <c r="A24" s="46"/>
      <c r="B24" s="62" t="s">
        <v>64</v>
      </c>
      <c r="C24" s="64"/>
      <c r="D24" s="65"/>
      <c r="E24" s="459"/>
      <c r="F24" s="58"/>
      <c r="G24" s="60"/>
    </row>
    <row r="25" spans="1:7" s="61" customFormat="1">
      <c r="A25" s="46"/>
      <c r="B25" s="63" t="s">
        <v>57</v>
      </c>
      <c r="C25" s="47" t="s">
        <v>17</v>
      </c>
      <c r="D25" s="42">
        <v>4</v>
      </c>
      <c r="E25" s="459">
        <v>0</v>
      </c>
      <c r="F25" s="58">
        <f>D25*E25</f>
        <v>0</v>
      </c>
      <c r="G25" s="60"/>
    </row>
    <row r="26" spans="1:7" s="61" customFormat="1">
      <c r="A26" s="46"/>
      <c r="B26" s="63"/>
      <c r="C26" s="47"/>
      <c r="D26" s="42"/>
      <c r="E26" s="459"/>
      <c r="F26" s="58"/>
      <c r="G26" s="60"/>
    </row>
    <row r="27" spans="1:7" s="61" customFormat="1">
      <c r="A27" s="46"/>
      <c r="B27" s="54"/>
      <c r="C27" s="47"/>
      <c r="D27" s="42"/>
      <c r="E27" s="459"/>
      <c r="F27" s="58"/>
      <c r="G27" s="60"/>
    </row>
    <row r="28" spans="1:7" s="61" customFormat="1" ht="76.5">
      <c r="A28" s="46" t="s">
        <v>35</v>
      </c>
      <c r="B28" s="66" t="s">
        <v>85</v>
      </c>
      <c r="C28" s="47"/>
      <c r="D28" s="42"/>
      <c r="E28" s="459"/>
      <c r="F28" s="58"/>
      <c r="G28" s="60"/>
    </row>
    <row r="29" spans="1:7" s="61" customFormat="1">
      <c r="A29" s="46"/>
      <c r="B29" s="67" t="s">
        <v>0</v>
      </c>
      <c r="C29" s="47" t="s">
        <v>17</v>
      </c>
      <c r="D29" s="42">
        <v>4</v>
      </c>
      <c r="E29" s="459">
        <v>0</v>
      </c>
      <c r="F29" s="58">
        <f>D29*E29</f>
        <v>0</v>
      </c>
      <c r="G29" s="60"/>
    </row>
    <row r="30" spans="1:7" s="61" customFormat="1">
      <c r="A30" s="46"/>
      <c r="B30" s="68"/>
      <c r="C30" s="47"/>
      <c r="D30" s="42"/>
      <c r="E30" s="459"/>
      <c r="F30" s="58"/>
      <c r="G30" s="60"/>
    </row>
    <row r="31" spans="1:7" s="69" customFormat="1" ht="12.75">
      <c r="A31" s="57"/>
      <c r="B31" s="54"/>
      <c r="C31" s="55"/>
      <c r="D31" s="42"/>
      <c r="E31" s="430"/>
    </row>
    <row r="32" spans="1:7" s="61" customFormat="1" ht="28.5" customHeight="1">
      <c r="A32" s="46" t="s">
        <v>37</v>
      </c>
      <c r="B32" s="68" t="s">
        <v>117</v>
      </c>
      <c r="C32" s="64"/>
      <c r="D32" s="65"/>
      <c r="E32" s="459"/>
      <c r="F32" s="58"/>
      <c r="G32" s="60"/>
    </row>
    <row r="33" spans="1:7" s="61" customFormat="1" ht="63.75">
      <c r="A33" s="46"/>
      <c r="B33" s="68" t="s">
        <v>65</v>
      </c>
      <c r="C33" s="47"/>
      <c r="D33" s="42"/>
      <c r="E33" s="459"/>
      <c r="F33" s="58"/>
      <c r="G33" s="60"/>
    </row>
    <row r="34" spans="1:7" s="61" customFormat="1">
      <c r="A34" s="46"/>
      <c r="B34" s="70" t="s">
        <v>118</v>
      </c>
      <c r="C34" s="47" t="s">
        <v>17</v>
      </c>
      <c r="D34" s="42">
        <v>1</v>
      </c>
      <c r="E34" s="459">
        <v>0</v>
      </c>
      <c r="F34" s="58">
        <f>D34*E34</f>
        <v>0</v>
      </c>
      <c r="G34" s="60"/>
    </row>
    <row r="35" spans="1:7" s="73" customFormat="1">
      <c r="A35" s="71"/>
      <c r="B35" s="54"/>
      <c r="C35" s="47"/>
      <c r="D35" s="42"/>
      <c r="E35" s="459"/>
      <c r="F35" s="58"/>
      <c r="G35" s="72"/>
    </row>
    <row r="36" spans="1:7" s="69" customFormat="1" ht="15.75" customHeight="1">
      <c r="A36" s="46"/>
      <c r="B36" s="54"/>
      <c r="C36" s="55"/>
      <c r="D36" s="42"/>
      <c r="E36" s="459"/>
      <c r="F36" s="58"/>
    </row>
    <row r="37" spans="1:7" s="69" customFormat="1" ht="106.5" customHeight="1">
      <c r="A37" s="46" t="s">
        <v>33</v>
      </c>
      <c r="B37" s="74" t="s">
        <v>147</v>
      </c>
      <c r="C37" s="47"/>
      <c r="D37" s="42"/>
      <c r="E37" s="459"/>
      <c r="F37" s="58"/>
    </row>
    <row r="38" spans="1:7" s="69" customFormat="1" ht="16.5" customHeight="1">
      <c r="A38" s="46"/>
      <c r="B38" s="54"/>
      <c r="C38" s="55" t="s">
        <v>36</v>
      </c>
      <c r="D38" s="42">
        <v>65</v>
      </c>
      <c r="E38" s="459">
        <v>0</v>
      </c>
      <c r="F38" s="58">
        <f>D38*E38</f>
        <v>0</v>
      </c>
    </row>
    <row r="39" spans="1:7" s="69" customFormat="1" ht="15.75" customHeight="1">
      <c r="A39" s="57"/>
      <c r="B39" s="54"/>
      <c r="C39" s="47"/>
      <c r="D39" s="42"/>
      <c r="E39" s="459"/>
      <c r="F39" s="58"/>
    </row>
    <row r="40" spans="1:7" ht="12.75">
      <c r="B40" s="70"/>
      <c r="C40" s="76"/>
      <c r="E40" s="459"/>
      <c r="F40" s="77"/>
      <c r="G40" s="58"/>
    </row>
    <row r="41" spans="1:7" s="69" customFormat="1" ht="106.5" customHeight="1">
      <c r="A41" s="46" t="s">
        <v>34</v>
      </c>
      <c r="B41" s="74" t="s">
        <v>137</v>
      </c>
      <c r="C41" s="47"/>
      <c r="D41" s="42"/>
      <c r="E41" s="459"/>
      <c r="F41" s="58"/>
    </row>
    <row r="42" spans="1:7" s="69" customFormat="1" ht="16.5" customHeight="1">
      <c r="A42" s="46"/>
      <c r="B42" s="54" t="s">
        <v>138</v>
      </c>
      <c r="C42" s="55" t="s">
        <v>36</v>
      </c>
      <c r="D42" s="42">
        <v>36</v>
      </c>
      <c r="E42" s="459">
        <v>0</v>
      </c>
      <c r="F42" s="58">
        <f>D42*E42</f>
        <v>0</v>
      </c>
    </row>
    <row r="43" spans="1:7" s="69" customFormat="1" ht="16.5" customHeight="1">
      <c r="A43" s="46"/>
      <c r="B43" s="54"/>
      <c r="C43" s="55"/>
      <c r="D43" s="42"/>
      <c r="E43" s="459"/>
      <c r="F43" s="58"/>
    </row>
    <row r="44" spans="1:7" s="69" customFormat="1" ht="51.75" customHeight="1">
      <c r="A44" s="46" t="s">
        <v>25</v>
      </c>
      <c r="B44" s="74" t="s">
        <v>139</v>
      </c>
      <c r="C44" s="47"/>
      <c r="D44" s="42"/>
      <c r="E44" s="459"/>
      <c r="F44" s="58"/>
    </row>
    <row r="45" spans="1:7" s="69" customFormat="1" ht="16.5" customHeight="1">
      <c r="A45" s="46"/>
      <c r="B45" s="54"/>
      <c r="C45" s="55" t="s">
        <v>134</v>
      </c>
      <c r="D45" s="42">
        <v>2</v>
      </c>
      <c r="E45" s="459">
        <v>0</v>
      </c>
      <c r="F45" s="58">
        <f>D45*E45</f>
        <v>0</v>
      </c>
    </row>
    <row r="46" spans="1:7" s="69" customFormat="1" ht="16.5" customHeight="1">
      <c r="A46" s="46"/>
      <c r="B46" s="54"/>
      <c r="C46" s="55"/>
      <c r="D46" s="42"/>
      <c r="E46" s="459"/>
      <c r="F46" s="58"/>
    </row>
    <row r="47" spans="1:7" s="61" customFormat="1" ht="96.75" customHeight="1">
      <c r="A47" s="46" t="s">
        <v>26</v>
      </c>
      <c r="B47" s="68" t="s">
        <v>86</v>
      </c>
      <c r="C47" s="47"/>
      <c r="D47" s="42"/>
      <c r="E47" s="459"/>
      <c r="F47" s="58"/>
      <c r="G47" s="60"/>
    </row>
    <row r="48" spans="1:7" ht="12.75">
      <c r="B48" s="68"/>
      <c r="C48" s="47" t="s">
        <v>19</v>
      </c>
      <c r="D48" s="42">
        <v>1</v>
      </c>
      <c r="E48" s="459">
        <v>0</v>
      </c>
      <c r="F48" s="58">
        <f>D48*E48</f>
        <v>0</v>
      </c>
      <c r="G48" s="58"/>
    </row>
    <row r="49" spans="1:16" s="61" customFormat="1">
      <c r="A49" s="46"/>
      <c r="B49" s="68"/>
      <c r="C49" s="76"/>
      <c r="D49" s="65"/>
      <c r="E49" s="459"/>
      <c r="F49" s="58"/>
      <c r="G49" s="60"/>
    </row>
    <row r="50" spans="1:16" s="61" customFormat="1" ht="38.25">
      <c r="A50" s="46" t="s">
        <v>69</v>
      </c>
      <c r="B50" s="68" t="s">
        <v>87</v>
      </c>
      <c r="C50" s="47"/>
      <c r="D50" s="42"/>
      <c r="E50" s="459"/>
      <c r="F50" s="58"/>
      <c r="G50" s="60"/>
    </row>
    <row r="51" spans="1:16" s="61" customFormat="1">
      <c r="A51" s="46"/>
      <c r="B51" s="68"/>
      <c r="C51" s="47" t="s">
        <v>19</v>
      </c>
      <c r="D51" s="42">
        <v>1</v>
      </c>
      <c r="E51" s="459">
        <v>0</v>
      </c>
      <c r="F51" s="58">
        <f>D51*E51</f>
        <v>0</v>
      </c>
      <c r="G51" s="60"/>
    </row>
    <row r="52" spans="1:16" s="80" customFormat="1" ht="12.75">
      <c r="A52" s="46"/>
      <c r="B52" s="68" t="s">
        <v>6</v>
      </c>
      <c r="C52" s="78"/>
      <c r="D52" s="55"/>
      <c r="E52" s="463"/>
      <c r="F52" s="50"/>
      <c r="G52" s="79"/>
    </row>
    <row r="53" spans="1:16" s="61" customFormat="1" ht="89.25" customHeight="1">
      <c r="A53" s="46" t="s">
        <v>140</v>
      </c>
      <c r="B53" s="68" t="s">
        <v>88</v>
      </c>
      <c r="C53" s="76"/>
      <c r="D53" s="65"/>
      <c r="E53" s="459"/>
      <c r="F53" s="58"/>
      <c r="G53" s="60"/>
    </row>
    <row r="54" spans="1:16" s="61" customFormat="1">
      <c r="A54" s="46"/>
      <c r="B54" s="68"/>
      <c r="C54" s="47" t="s">
        <v>17</v>
      </c>
      <c r="D54" s="42">
        <v>2</v>
      </c>
      <c r="E54" s="459">
        <v>0</v>
      </c>
      <c r="F54" s="58">
        <f>D54*E54</f>
        <v>0</v>
      </c>
      <c r="G54" s="60"/>
    </row>
    <row r="55" spans="1:16" s="61" customFormat="1">
      <c r="A55" s="46"/>
      <c r="B55" s="68" t="s">
        <v>70</v>
      </c>
      <c r="C55" s="47"/>
      <c r="D55" s="42"/>
      <c r="E55" s="464"/>
      <c r="F55" s="58"/>
      <c r="G55" s="60"/>
    </row>
    <row r="56" spans="1:16">
      <c r="B56" s="81"/>
      <c r="E56" s="459"/>
      <c r="G56" s="58"/>
    </row>
    <row r="57" spans="1:16" ht="15.75">
      <c r="A57" s="527" t="s">
        <v>27</v>
      </c>
      <c r="B57" s="528"/>
      <c r="C57" s="528"/>
      <c r="D57" s="528"/>
      <c r="E57" s="192" t="s">
        <v>155</v>
      </c>
      <c r="F57" s="186">
        <f>SUM(F13:F55)</f>
        <v>0</v>
      </c>
      <c r="G57" s="58"/>
      <c r="J57" s="529"/>
      <c r="K57" s="529"/>
      <c r="L57" s="529"/>
      <c r="M57" s="529"/>
      <c r="N57" s="529"/>
      <c r="O57" s="529"/>
      <c r="P57" s="529"/>
    </row>
    <row r="58" spans="1:16">
      <c r="B58" s="81"/>
      <c r="E58" s="465"/>
      <c r="G58" s="58"/>
      <c r="J58" s="524"/>
      <c r="K58" s="524"/>
      <c r="L58" s="524"/>
      <c r="M58" s="524"/>
      <c r="N58" s="524"/>
      <c r="O58" s="524"/>
      <c r="P58" s="524"/>
    </row>
    <row r="59" spans="1:16">
      <c r="A59" s="82"/>
      <c r="B59" s="82"/>
      <c r="C59" s="83"/>
      <c r="D59" s="84"/>
      <c r="E59" s="459"/>
      <c r="G59" s="58"/>
      <c r="J59" s="85"/>
      <c r="K59" s="85"/>
      <c r="L59" s="85"/>
      <c r="M59" s="85"/>
      <c r="N59" s="85"/>
      <c r="O59" s="85"/>
      <c r="P59" s="85"/>
    </row>
    <row r="60" spans="1:16" ht="15.75">
      <c r="A60" s="526" t="s">
        <v>56</v>
      </c>
      <c r="B60" s="526"/>
      <c r="C60" s="526"/>
      <c r="D60" s="526"/>
      <c r="E60" s="526"/>
      <c r="F60" s="526"/>
      <c r="G60" s="58"/>
      <c r="J60" s="85"/>
      <c r="K60" s="85"/>
      <c r="L60" s="85"/>
      <c r="M60" s="85"/>
      <c r="N60" s="85"/>
      <c r="O60" s="85"/>
      <c r="P60" s="85"/>
    </row>
    <row r="61" spans="1:16">
      <c r="A61" s="52"/>
      <c r="B61" s="52"/>
      <c r="C61" s="87"/>
      <c r="D61" s="88"/>
      <c r="E61" s="466"/>
      <c r="F61" s="89"/>
      <c r="G61" s="58"/>
    </row>
    <row r="62" spans="1:16" ht="242.25">
      <c r="A62" s="46" t="s">
        <v>108</v>
      </c>
      <c r="B62" s="70" t="s">
        <v>109</v>
      </c>
      <c r="E62" s="459"/>
      <c r="F62" s="77"/>
    </row>
    <row r="63" spans="1:16" ht="38.25">
      <c r="B63" s="70" t="s">
        <v>47</v>
      </c>
      <c r="E63" s="464"/>
      <c r="F63" s="58"/>
    </row>
    <row r="64" spans="1:16" ht="12.75">
      <c r="B64" s="70" t="s">
        <v>52</v>
      </c>
      <c r="C64" s="55" t="s">
        <v>36</v>
      </c>
      <c r="D64" s="42">
        <v>16</v>
      </c>
      <c r="E64" s="459">
        <v>0</v>
      </c>
      <c r="F64" s="58">
        <f>D64*E64</f>
        <v>0</v>
      </c>
    </row>
    <row r="65" spans="1:6" ht="12.75">
      <c r="B65" s="70" t="s">
        <v>58</v>
      </c>
      <c r="C65" s="55" t="s">
        <v>36</v>
      </c>
      <c r="D65" s="42">
        <v>34</v>
      </c>
      <c r="E65" s="459">
        <v>0</v>
      </c>
      <c r="F65" s="58">
        <f>D65*E65</f>
        <v>0</v>
      </c>
    </row>
    <row r="66" spans="1:6" ht="12.75">
      <c r="B66" s="70" t="s">
        <v>114</v>
      </c>
      <c r="C66" s="55" t="s">
        <v>36</v>
      </c>
      <c r="D66" s="42">
        <v>38</v>
      </c>
      <c r="E66" s="459">
        <v>0</v>
      </c>
      <c r="F66" s="58">
        <f>D66*E66</f>
        <v>0</v>
      </c>
    </row>
    <row r="67" spans="1:6" ht="12.75">
      <c r="B67" s="70"/>
      <c r="C67" s="55"/>
      <c r="E67" s="459"/>
      <c r="F67" s="58"/>
    </row>
    <row r="68" spans="1:6" ht="114.75">
      <c r="A68" s="71" t="s">
        <v>66</v>
      </c>
      <c r="B68" s="70" t="s">
        <v>148</v>
      </c>
      <c r="C68" s="90"/>
      <c r="D68" s="91"/>
      <c r="E68" s="467"/>
      <c r="F68" s="92"/>
    </row>
    <row r="69" spans="1:6">
      <c r="A69" s="73"/>
      <c r="B69" s="70" t="s">
        <v>74</v>
      </c>
      <c r="C69" s="47" t="s">
        <v>17</v>
      </c>
      <c r="D69" s="42">
        <v>9</v>
      </c>
      <c r="E69" s="459">
        <v>0</v>
      </c>
      <c r="F69" s="58">
        <f>D69*E69</f>
        <v>0</v>
      </c>
    </row>
    <row r="70" spans="1:6" ht="12.75">
      <c r="A70" s="71"/>
      <c r="B70" s="70"/>
      <c r="C70" s="90"/>
      <c r="D70" s="91"/>
      <c r="E70" s="467"/>
      <c r="F70" s="92"/>
    </row>
    <row r="71" spans="1:6" ht="12.75">
      <c r="A71" s="71"/>
      <c r="B71" s="70"/>
      <c r="C71" s="55"/>
      <c r="E71" s="459"/>
      <c r="F71" s="58"/>
    </row>
    <row r="72" spans="1:6" ht="114.75">
      <c r="A72" s="46" t="s">
        <v>1</v>
      </c>
      <c r="B72" s="62" t="s">
        <v>119</v>
      </c>
      <c r="C72" s="55"/>
      <c r="E72" s="459"/>
      <c r="F72" s="58"/>
    </row>
    <row r="73" spans="1:6" ht="12.75">
      <c r="B73" s="94" t="s">
        <v>81</v>
      </c>
      <c r="C73" s="55" t="s">
        <v>17</v>
      </c>
      <c r="D73" s="55">
        <v>6</v>
      </c>
      <c r="E73" s="468">
        <v>0</v>
      </c>
      <c r="F73" s="95">
        <f>D73*E73</f>
        <v>0</v>
      </c>
    </row>
    <row r="74" spans="1:6" ht="12.75">
      <c r="A74" s="96"/>
      <c r="B74" s="70"/>
      <c r="E74" s="459"/>
      <c r="F74" s="58"/>
    </row>
    <row r="75" spans="1:6" ht="153">
      <c r="A75" s="96" t="s">
        <v>67</v>
      </c>
      <c r="B75" s="70" t="s">
        <v>120</v>
      </c>
      <c r="E75" s="469"/>
      <c r="F75" s="97"/>
    </row>
    <row r="76" spans="1:6" ht="12.75">
      <c r="A76" s="96"/>
      <c r="B76" s="70" t="s">
        <v>114</v>
      </c>
      <c r="C76" s="47" t="s">
        <v>17</v>
      </c>
      <c r="D76" s="42">
        <v>6</v>
      </c>
      <c r="E76" s="469">
        <v>0</v>
      </c>
      <c r="F76" s="97">
        <f>D76*E76</f>
        <v>0</v>
      </c>
    </row>
    <row r="77" spans="1:6" ht="12.75">
      <c r="A77" s="96"/>
      <c r="B77" s="98"/>
      <c r="E77" s="459"/>
      <c r="F77" s="58"/>
    </row>
    <row r="78" spans="1:6" ht="51">
      <c r="A78" s="46" t="s">
        <v>75</v>
      </c>
      <c r="B78" s="99" t="s">
        <v>89</v>
      </c>
      <c r="E78" s="459"/>
      <c r="F78" s="100"/>
    </row>
    <row r="79" spans="1:6" ht="12.75">
      <c r="A79" s="96"/>
      <c r="B79" s="101" t="s">
        <v>77</v>
      </c>
      <c r="C79" s="102" t="s">
        <v>36</v>
      </c>
      <c r="D79" s="56">
        <v>140</v>
      </c>
      <c r="E79" s="459">
        <v>0</v>
      </c>
      <c r="F79" s="50">
        <f>D79*E79</f>
        <v>0</v>
      </c>
    </row>
    <row r="80" spans="1:6" ht="12.75">
      <c r="A80" s="96"/>
      <c r="B80" s="101" t="s">
        <v>78</v>
      </c>
      <c r="C80" s="103" t="s">
        <v>17</v>
      </c>
      <c r="D80" s="56">
        <v>6</v>
      </c>
      <c r="E80" s="459">
        <v>0</v>
      </c>
      <c r="F80" s="50">
        <f>D80*E80</f>
        <v>0</v>
      </c>
    </row>
    <row r="81" spans="1:6" ht="12.75">
      <c r="A81" s="96"/>
      <c r="B81" s="101"/>
      <c r="C81" s="103"/>
      <c r="D81" s="56"/>
      <c r="E81" s="459"/>
      <c r="F81" s="50"/>
    </row>
    <row r="82" spans="1:6" ht="12.75">
      <c r="A82" s="96"/>
      <c r="B82" s="101"/>
      <c r="C82" s="102"/>
      <c r="D82" s="56"/>
      <c r="E82" s="459"/>
      <c r="F82" s="50"/>
    </row>
    <row r="83" spans="1:6" ht="63.75">
      <c r="A83" s="46" t="s">
        <v>72</v>
      </c>
      <c r="B83" s="70" t="s">
        <v>90</v>
      </c>
      <c r="E83" s="459"/>
      <c r="F83" s="77"/>
    </row>
    <row r="84" spans="1:6" ht="12.75">
      <c r="B84" s="70"/>
      <c r="C84" s="55" t="s">
        <v>19</v>
      </c>
      <c r="D84" s="56">
        <v>1</v>
      </c>
      <c r="E84" s="459">
        <v>0</v>
      </c>
      <c r="F84" s="58">
        <f>D84*E84</f>
        <v>0</v>
      </c>
    </row>
    <row r="85" spans="1:6" ht="12.75">
      <c r="B85" s="70"/>
      <c r="E85" s="459"/>
      <c r="F85" s="77"/>
    </row>
    <row r="86" spans="1:6" ht="12.75">
      <c r="B86" s="81"/>
      <c r="E86" s="459"/>
      <c r="F86" s="100"/>
    </row>
    <row r="87" spans="1:6" ht="15.75">
      <c r="A87" s="527" t="s">
        <v>55</v>
      </c>
      <c r="B87" s="528"/>
      <c r="C87" s="528"/>
      <c r="D87" s="528"/>
      <c r="E87" s="192" t="s">
        <v>155</v>
      </c>
      <c r="F87" s="186">
        <f>SUM(F62:F85)</f>
        <v>0</v>
      </c>
    </row>
    <row r="88" spans="1:6">
      <c r="B88" s="81"/>
      <c r="E88" s="459"/>
    </row>
    <row r="89" spans="1:6">
      <c r="E89" s="459"/>
    </row>
    <row r="90" spans="1:6" ht="15.75">
      <c r="A90" s="526" t="s">
        <v>29</v>
      </c>
      <c r="B90" s="526"/>
      <c r="C90" s="526"/>
      <c r="D90" s="526"/>
      <c r="E90" s="526"/>
      <c r="F90" s="526"/>
    </row>
    <row r="91" spans="1:6" ht="12.75">
      <c r="A91" s="155"/>
      <c r="B91" s="81"/>
      <c r="C91" s="86"/>
      <c r="E91" s="462"/>
      <c r="F91" s="58"/>
    </row>
    <row r="92" spans="1:6" ht="114.75">
      <c r="A92" s="156" t="s">
        <v>20</v>
      </c>
      <c r="B92" s="70" t="s">
        <v>97</v>
      </c>
      <c r="C92" s="153"/>
      <c r="D92" s="150"/>
      <c r="E92" s="470"/>
      <c r="F92" s="157"/>
    </row>
    <row r="93" spans="1:6" ht="12.75">
      <c r="A93" s="158"/>
      <c r="B93" s="67" t="s">
        <v>23</v>
      </c>
      <c r="C93" s="153"/>
      <c r="D93" s="150"/>
      <c r="E93" s="470"/>
      <c r="F93" s="157"/>
    </row>
    <row r="94" spans="1:6" ht="12.75">
      <c r="A94" s="158"/>
      <c r="B94" s="67"/>
      <c r="C94" s="153"/>
      <c r="D94" s="150"/>
      <c r="E94" s="470"/>
      <c r="F94" s="157"/>
    </row>
    <row r="95" spans="1:6" ht="12.75">
      <c r="A95" s="158"/>
      <c r="B95" s="159" t="s">
        <v>121</v>
      </c>
      <c r="C95" s="47" t="s">
        <v>17</v>
      </c>
      <c r="D95" s="42">
        <v>5</v>
      </c>
      <c r="E95" s="464">
        <v>0</v>
      </c>
      <c r="F95" s="58">
        <f>D95*E95</f>
        <v>0</v>
      </c>
    </row>
    <row r="96" spans="1:6" ht="12.75">
      <c r="A96" s="158"/>
      <c r="B96" s="159"/>
      <c r="E96" s="464"/>
      <c r="F96" s="58"/>
    </row>
    <row r="97" spans="1:6" ht="12.75">
      <c r="A97" s="160"/>
      <c r="B97" s="159" t="s">
        <v>122</v>
      </c>
      <c r="C97" s="47" t="s">
        <v>17</v>
      </c>
      <c r="D97" s="42">
        <v>5</v>
      </c>
      <c r="E97" s="464">
        <v>0</v>
      </c>
      <c r="F97" s="58">
        <f>D97*E97</f>
        <v>0</v>
      </c>
    </row>
    <row r="98" spans="1:6" ht="12.75">
      <c r="A98" s="160"/>
      <c r="B98" s="159"/>
      <c r="E98" s="464"/>
      <c r="F98" s="58"/>
    </row>
    <row r="99" spans="1:6" ht="12.75">
      <c r="A99" s="93"/>
      <c r="B99" s="159" t="s">
        <v>123</v>
      </c>
      <c r="C99" s="47" t="s">
        <v>17</v>
      </c>
      <c r="D99" s="42">
        <v>5</v>
      </c>
      <c r="E99" s="464">
        <v>0</v>
      </c>
      <c r="F99" s="58">
        <f>D99*E99</f>
        <v>0</v>
      </c>
    </row>
    <row r="100" spans="1:6" ht="12.75">
      <c r="A100" s="93"/>
      <c r="B100" s="159"/>
      <c r="E100" s="464"/>
      <c r="F100" s="58"/>
    </row>
    <row r="101" spans="1:6" ht="12.75">
      <c r="A101" s="160"/>
      <c r="B101" s="159" t="s">
        <v>124</v>
      </c>
      <c r="C101" s="47" t="s">
        <v>17</v>
      </c>
      <c r="D101" s="42">
        <v>5</v>
      </c>
      <c r="E101" s="464">
        <v>0</v>
      </c>
      <c r="F101" s="58">
        <f>D101*E101</f>
        <v>0</v>
      </c>
    </row>
    <row r="102" spans="1:6" ht="15.75">
      <c r="A102" s="51"/>
      <c r="B102" s="70"/>
      <c r="C102" s="51"/>
      <c r="D102" s="53"/>
      <c r="E102" s="461"/>
      <c r="F102" s="51"/>
    </row>
    <row r="103" spans="1:6" ht="140.25">
      <c r="A103" s="156" t="s">
        <v>53</v>
      </c>
      <c r="B103" s="70" t="s">
        <v>141</v>
      </c>
      <c r="C103" s="153"/>
      <c r="D103" s="150"/>
      <c r="E103" s="470"/>
      <c r="F103" s="157"/>
    </row>
    <row r="104" spans="1:6" ht="12.75">
      <c r="A104" s="158"/>
      <c r="B104" s="67" t="s">
        <v>23</v>
      </c>
      <c r="C104" s="153"/>
      <c r="D104" s="150"/>
      <c r="E104" s="470"/>
      <c r="F104" s="157"/>
    </row>
    <row r="105" spans="1:6" ht="12.75">
      <c r="A105" s="158"/>
      <c r="B105" s="67"/>
      <c r="C105" s="153"/>
      <c r="D105" s="150"/>
      <c r="E105" s="470"/>
      <c r="F105" s="157"/>
    </row>
    <row r="106" spans="1:6" ht="12.75">
      <c r="A106" s="158"/>
      <c r="B106" s="159" t="s">
        <v>121</v>
      </c>
      <c r="C106" s="47" t="s">
        <v>17</v>
      </c>
      <c r="D106" s="42">
        <v>1</v>
      </c>
      <c r="E106" s="464">
        <v>0</v>
      </c>
      <c r="F106" s="58">
        <f>D106*E106</f>
        <v>0</v>
      </c>
    </row>
    <row r="107" spans="1:6" ht="12.75">
      <c r="A107" s="158"/>
      <c r="B107" s="159"/>
      <c r="E107" s="464"/>
      <c r="F107" s="58"/>
    </row>
    <row r="108" spans="1:6" ht="12.75">
      <c r="A108" s="160"/>
      <c r="B108" s="159" t="s">
        <v>122</v>
      </c>
      <c r="C108" s="47" t="s">
        <v>17</v>
      </c>
      <c r="D108" s="42">
        <v>1</v>
      </c>
      <c r="E108" s="464">
        <v>0</v>
      </c>
      <c r="F108" s="58">
        <f>D108*E108</f>
        <v>0</v>
      </c>
    </row>
    <row r="109" spans="1:6" ht="12.75">
      <c r="A109" s="160"/>
      <c r="B109" s="159"/>
      <c r="E109" s="464"/>
      <c r="F109" s="58"/>
    </row>
    <row r="110" spans="1:6" ht="12.75">
      <c r="A110" s="93"/>
      <c r="B110" s="159" t="s">
        <v>123</v>
      </c>
      <c r="C110" s="47" t="s">
        <v>17</v>
      </c>
      <c r="D110" s="42">
        <v>1</v>
      </c>
      <c r="E110" s="464">
        <v>0</v>
      </c>
      <c r="F110" s="58">
        <f>D110*E110</f>
        <v>0</v>
      </c>
    </row>
    <row r="111" spans="1:6" ht="12.75">
      <c r="A111" s="93"/>
      <c r="B111" s="159"/>
      <c r="E111" s="464"/>
      <c r="F111" s="58"/>
    </row>
    <row r="112" spans="1:6" ht="12.75">
      <c r="A112" s="160"/>
      <c r="B112" s="159" t="s">
        <v>124</v>
      </c>
      <c r="C112" s="47" t="s">
        <v>17</v>
      </c>
      <c r="D112" s="42">
        <v>1</v>
      </c>
      <c r="E112" s="464">
        <v>0</v>
      </c>
      <c r="F112" s="58">
        <f>D112*E112</f>
        <v>0</v>
      </c>
    </row>
    <row r="113" spans="1:6" ht="12.75">
      <c r="A113" s="160"/>
      <c r="B113" s="159"/>
      <c r="E113" s="464"/>
      <c r="F113" s="58"/>
    </row>
    <row r="114" spans="1:6" ht="114.75">
      <c r="A114" s="156" t="s">
        <v>43</v>
      </c>
      <c r="B114" s="70" t="s">
        <v>98</v>
      </c>
      <c r="C114" s="153"/>
      <c r="D114" s="150"/>
      <c r="E114" s="470"/>
      <c r="F114" s="157"/>
    </row>
    <row r="115" spans="1:6" ht="12.75">
      <c r="A115" s="160"/>
      <c r="B115" s="70" t="s">
        <v>23</v>
      </c>
      <c r="C115" s="153"/>
      <c r="D115" s="150"/>
      <c r="E115" s="470"/>
      <c r="F115" s="157"/>
    </row>
    <row r="116" spans="1:6" ht="12.75">
      <c r="A116" s="160"/>
      <c r="B116" s="70"/>
      <c r="C116" s="153"/>
      <c r="D116" s="150"/>
      <c r="E116" s="470"/>
      <c r="F116" s="157"/>
    </row>
    <row r="117" spans="1:6" ht="12.75">
      <c r="A117" s="160"/>
      <c r="B117" s="161" t="s">
        <v>125</v>
      </c>
      <c r="C117" s="47" t="s">
        <v>17</v>
      </c>
      <c r="D117" s="42">
        <v>6</v>
      </c>
      <c r="E117" s="464">
        <v>0</v>
      </c>
      <c r="F117" s="58">
        <f>D117*E117</f>
        <v>0</v>
      </c>
    </row>
    <row r="118" spans="1:6" ht="12.75">
      <c r="A118" s="160"/>
      <c r="B118" s="161"/>
      <c r="E118" s="464"/>
      <c r="F118" s="58"/>
    </row>
    <row r="119" spans="1:6" ht="12.75">
      <c r="A119" s="160"/>
      <c r="B119" s="161" t="s">
        <v>126</v>
      </c>
      <c r="C119" s="47" t="s">
        <v>17</v>
      </c>
      <c r="D119" s="42">
        <v>6</v>
      </c>
      <c r="E119" s="464">
        <v>0</v>
      </c>
      <c r="F119" s="58">
        <f>D119*E119</f>
        <v>0</v>
      </c>
    </row>
    <row r="120" spans="1:6" ht="12.75">
      <c r="A120" s="160"/>
      <c r="B120" s="161"/>
      <c r="E120" s="464"/>
      <c r="F120" s="58"/>
    </row>
    <row r="121" spans="1:6" ht="12.75">
      <c r="A121" s="160"/>
      <c r="B121" s="161" t="s">
        <v>127</v>
      </c>
      <c r="C121" s="47" t="s">
        <v>17</v>
      </c>
      <c r="D121" s="42">
        <v>6</v>
      </c>
      <c r="E121" s="464">
        <v>0</v>
      </c>
      <c r="F121" s="58">
        <f>D121*E121</f>
        <v>0</v>
      </c>
    </row>
    <row r="122" spans="1:6" ht="12.75">
      <c r="A122" s="160"/>
      <c r="B122" s="67"/>
      <c r="E122" s="470"/>
      <c r="F122" s="157"/>
    </row>
    <row r="123" spans="1:6" ht="127.5">
      <c r="A123" s="156" t="s">
        <v>9</v>
      </c>
      <c r="B123" s="70" t="s">
        <v>101</v>
      </c>
      <c r="C123" s="163"/>
      <c r="D123" s="164"/>
      <c r="E123" s="471"/>
      <c r="F123" s="165"/>
    </row>
    <row r="124" spans="1:6" ht="12.75">
      <c r="A124" s="162"/>
      <c r="B124" s="70" t="s">
        <v>23</v>
      </c>
      <c r="C124" s="163"/>
      <c r="D124" s="164"/>
      <c r="E124" s="471"/>
      <c r="F124" s="165"/>
    </row>
    <row r="125" spans="1:6" ht="12.75">
      <c r="A125" s="162"/>
      <c r="B125" s="70"/>
      <c r="C125" s="163"/>
      <c r="D125" s="164"/>
      <c r="E125" s="471"/>
      <c r="F125" s="165"/>
    </row>
    <row r="126" spans="1:6" ht="12.75">
      <c r="A126" s="162"/>
      <c r="B126" s="159" t="s">
        <v>128</v>
      </c>
      <c r="C126" s="47" t="s">
        <v>17</v>
      </c>
      <c r="D126" s="42">
        <v>2</v>
      </c>
      <c r="E126" s="472">
        <v>0</v>
      </c>
      <c r="F126" s="97">
        <f>D126*E126</f>
        <v>0</v>
      </c>
    </row>
    <row r="127" spans="1:6" ht="12.75">
      <c r="A127" s="162"/>
      <c r="B127" s="159"/>
      <c r="E127" s="472"/>
      <c r="F127" s="97"/>
    </row>
    <row r="128" spans="1:6" ht="12.75">
      <c r="A128" s="162"/>
      <c r="B128" s="159" t="s">
        <v>102</v>
      </c>
      <c r="C128" s="47" t="s">
        <v>17</v>
      </c>
      <c r="D128" s="42">
        <v>2</v>
      </c>
      <c r="E128" s="472">
        <v>0</v>
      </c>
      <c r="F128" s="97">
        <f>D128*E128</f>
        <v>0</v>
      </c>
    </row>
    <row r="129" spans="1:6" ht="12.75">
      <c r="A129" s="162"/>
      <c r="B129" s="67"/>
      <c r="C129" s="153"/>
      <c r="D129" s="150"/>
      <c r="E129" s="472"/>
      <c r="F129" s="97">
        <f>D129*E129</f>
        <v>0</v>
      </c>
    </row>
    <row r="130" spans="1:6" ht="12.75">
      <c r="A130" s="162"/>
      <c r="B130" s="70"/>
      <c r="C130" s="166"/>
      <c r="D130" s="55"/>
      <c r="E130" s="473"/>
      <c r="F130" s="95"/>
    </row>
    <row r="131" spans="1:6" ht="15">
      <c r="A131" s="187" t="s">
        <v>32</v>
      </c>
      <c r="B131" s="188"/>
      <c r="C131" s="189"/>
      <c r="D131" s="190"/>
      <c r="E131" s="192" t="s">
        <v>155</v>
      </c>
      <c r="F131" s="191">
        <f>SUM(F92:F129)</f>
        <v>0</v>
      </c>
    </row>
    <row r="132" spans="1:6" ht="15">
      <c r="A132" s="167"/>
      <c r="B132" s="47"/>
      <c r="C132" s="134"/>
      <c r="D132" s="135"/>
      <c r="E132" s="474"/>
      <c r="F132" s="60"/>
    </row>
    <row r="133" spans="1:6" ht="12.75">
      <c r="A133" s="82"/>
      <c r="C133" s="83"/>
      <c r="D133" s="534"/>
      <c r="E133" s="534"/>
      <c r="F133" s="534"/>
    </row>
    <row r="134" spans="1:6" ht="15.75">
      <c r="A134" s="526" t="s">
        <v>30</v>
      </c>
      <c r="B134" s="526"/>
      <c r="C134" s="526"/>
      <c r="D134" s="526"/>
      <c r="E134" s="526"/>
      <c r="F134" s="526"/>
    </row>
    <row r="135" spans="1:6" ht="15.75">
      <c r="A135" s="51"/>
      <c r="B135" s="51"/>
      <c r="C135" s="51"/>
      <c r="D135" s="53"/>
      <c r="E135" s="461"/>
      <c r="F135" s="51"/>
    </row>
    <row r="136" spans="1:6" ht="76.5">
      <c r="A136" s="138" t="s">
        <v>21</v>
      </c>
      <c r="B136" s="70" t="s">
        <v>110</v>
      </c>
      <c r="C136" s="179"/>
      <c r="D136" s="180"/>
      <c r="E136" s="475"/>
      <c r="F136" s="181"/>
    </row>
    <row r="137" spans="1:6" ht="140.25">
      <c r="A137" s="177"/>
      <c r="B137" s="70" t="s">
        <v>99</v>
      </c>
      <c r="C137" s="179"/>
      <c r="D137" s="180"/>
      <c r="E137" s="475"/>
      <c r="F137" s="181"/>
    </row>
    <row r="138" spans="1:6" ht="38.25">
      <c r="A138" s="177"/>
      <c r="B138" s="70" t="s">
        <v>48</v>
      </c>
      <c r="C138" s="179"/>
      <c r="D138" s="180"/>
      <c r="E138" s="475"/>
      <c r="F138" s="181"/>
    </row>
    <row r="139" spans="1:6" ht="12.75">
      <c r="A139" s="177"/>
      <c r="B139" s="70" t="s">
        <v>2</v>
      </c>
      <c r="C139" s="179"/>
      <c r="D139" s="180"/>
      <c r="E139" s="475"/>
      <c r="F139" s="181"/>
    </row>
    <row r="140" spans="1:6" ht="12.75">
      <c r="A140" s="177"/>
      <c r="B140" s="70" t="s">
        <v>143</v>
      </c>
      <c r="C140" s="47" t="s">
        <v>3</v>
      </c>
      <c r="D140" s="42">
        <f>30*0.8*1.2</f>
        <v>28.799999999999997</v>
      </c>
      <c r="E140" s="459">
        <v>0</v>
      </c>
      <c r="F140" s="50">
        <f>D140*E140</f>
        <v>0</v>
      </c>
    </row>
    <row r="141" spans="1:6" ht="12.75">
      <c r="A141" s="177"/>
      <c r="B141" s="178"/>
      <c r="C141" s="179"/>
      <c r="D141" s="180"/>
      <c r="E141" s="476"/>
      <c r="F141" s="181"/>
    </row>
    <row r="142" spans="1:6" ht="12.75">
      <c r="B142" s="74"/>
      <c r="C142" s="137"/>
      <c r="E142" s="459"/>
      <c r="F142" s="50"/>
    </row>
    <row r="143" spans="1:6" ht="114.75">
      <c r="A143" s="138" t="s">
        <v>42</v>
      </c>
      <c r="B143" s="70" t="s">
        <v>111</v>
      </c>
      <c r="C143" s="174"/>
      <c r="D143" s="175"/>
      <c r="E143" s="477"/>
      <c r="F143" s="176"/>
    </row>
    <row r="144" spans="1:6" ht="38.25">
      <c r="A144" s="173"/>
      <c r="B144" s="70" t="s">
        <v>73</v>
      </c>
      <c r="C144" s="174"/>
      <c r="D144" s="175"/>
      <c r="E144" s="477"/>
      <c r="F144" s="176"/>
    </row>
    <row r="145" spans="1:6" ht="38.25">
      <c r="A145" s="173"/>
      <c r="B145" s="70" t="s">
        <v>49</v>
      </c>
      <c r="C145" s="174"/>
      <c r="D145" s="175"/>
      <c r="E145" s="477"/>
      <c r="F145" s="176"/>
    </row>
    <row r="146" spans="1:6" ht="12.75">
      <c r="A146" s="173"/>
      <c r="B146" s="70" t="s">
        <v>4</v>
      </c>
      <c r="E146" s="459"/>
      <c r="F146" s="50"/>
    </row>
    <row r="147" spans="1:6" ht="12.75">
      <c r="A147" s="173"/>
      <c r="B147" s="70" t="s">
        <v>142</v>
      </c>
      <c r="C147" s="47" t="s">
        <v>3</v>
      </c>
      <c r="D147" s="42">
        <f>30*0.7*0.4</f>
        <v>8.4</v>
      </c>
      <c r="E147" s="459">
        <v>0</v>
      </c>
      <c r="F147" s="50">
        <f>D147*E147</f>
        <v>0</v>
      </c>
    </row>
    <row r="148" spans="1:6">
      <c r="A148" s="138"/>
      <c r="B148" s="70"/>
      <c r="C148" s="142"/>
      <c r="D148" s="143"/>
      <c r="E148" s="478"/>
      <c r="F148" s="144"/>
    </row>
    <row r="149" spans="1:6" ht="140.25">
      <c r="A149" s="138" t="s">
        <v>76</v>
      </c>
      <c r="B149" s="70" t="s">
        <v>112</v>
      </c>
      <c r="C149" s="174"/>
      <c r="D149" s="175"/>
      <c r="E149" s="477"/>
      <c r="F149" s="176"/>
    </row>
    <row r="150" spans="1:6" ht="12.75">
      <c r="A150" s="173"/>
      <c r="B150" s="70" t="s">
        <v>50</v>
      </c>
      <c r="E150" s="459"/>
      <c r="F150" s="50"/>
    </row>
    <row r="151" spans="1:6" ht="12.75">
      <c r="A151" s="173"/>
      <c r="B151" s="70"/>
      <c r="C151" s="47" t="s">
        <v>3</v>
      </c>
      <c r="D151" s="42">
        <v>30</v>
      </c>
      <c r="E151" s="459">
        <v>0</v>
      </c>
      <c r="F151" s="50">
        <f>D151*E151</f>
        <v>0</v>
      </c>
    </row>
    <row r="152" spans="1:6" ht="12.75">
      <c r="A152" s="138"/>
      <c r="B152" s="70"/>
      <c r="E152" s="459"/>
      <c r="F152" s="50"/>
    </row>
    <row r="153" spans="1:6" ht="89.25">
      <c r="A153" s="138" t="s">
        <v>38</v>
      </c>
      <c r="B153" s="70" t="s">
        <v>113</v>
      </c>
      <c r="E153" s="459"/>
      <c r="F153" s="50"/>
    </row>
    <row r="154" spans="1:6" ht="12.75">
      <c r="A154" s="138"/>
      <c r="B154" s="70" t="s">
        <v>100</v>
      </c>
      <c r="C154" s="55" t="s">
        <v>36</v>
      </c>
      <c r="D154" s="42">
        <v>30</v>
      </c>
      <c r="E154" s="459">
        <v>0</v>
      </c>
      <c r="F154" s="50">
        <f>D154*E154</f>
        <v>0</v>
      </c>
    </row>
    <row r="155" spans="1:6" ht="12.75">
      <c r="A155" s="138"/>
      <c r="B155" s="70"/>
      <c r="E155" s="459"/>
      <c r="F155" s="50"/>
    </row>
    <row r="156" spans="1:6" ht="25.5">
      <c r="A156" s="138" t="s">
        <v>24</v>
      </c>
      <c r="B156" s="148" t="s">
        <v>79</v>
      </c>
      <c r="E156" s="459"/>
      <c r="F156" s="50"/>
    </row>
    <row r="157" spans="1:6" ht="38.25">
      <c r="A157" s="138"/>
      <c r="B157" s="70" t="s">
        <v>80</v>
      </c>
      <c r="E157" s="459"/>
      <c r="F157" s="50"/>
    </row>
    <row r="158" spans="1:6" ht="12.75">
      <c r="A158" s="138"/>
      <c r="B158" s="70"/>
      <c r="C158" s="47" t="s">
        <v>19</v>
      </c>
      <c r="D158" s="42">
        <v>1</v>
      </c>
      <c r="E158" s="459">
        <v>0</v>
      </c>
      <c r="F158" s="50">
        <f>D158*E158</f>
        <v>0</v>
      </c>
    </row>
    <row r="159" spans="1:6" ht="15">
      <c r="A159" s="139"/>
      <c r="B159" s="139"/>
      <c r="C159" s="139"/>
      <c r="D159" s="139"/>
      <c r="E159" s="479"/>
      <c r="F159" s="139"/>
    </row>
    <row r="160" spans="1:6" ht="63.75">
      <c r="A160" s="138" t="s">
        <v>39</v>
      </c>
      <c r="B160" s="70" t="s">
        <v>93</v>
      </c>
      <c r="C160" s="149"/>
      <c r="D160" s="150"/>
      <c r="E160" s="480"/>
      <c r="F160" s="151"/>
    </row>
    <row r="161" spans="1:6" ht="12.75">
      <c r="A161" s="138"/>
      <c r="B161" s="70" t="s">
        <v>7</v>
      </c>
      <c r="E161" s="459"/>
      <c r="F161" s="50"/>
    </row>
    <row r="162" spans="1:6" ht="12.75">
      <c r="A162" s="138"/>
      <c r="B162" s="70"/>
      <c r="C162" s="47" t="s">
        <v>3</v>
      </c>
      <c r="D162" s="42">
        <v>20</v>
      </c>
      <c r="E162" s="459">
        <v>0</v>
      </c>
      <c r="F162" s="50">
        <f>D162*E162</f>
        <v>0</v>
      </c>
    </row>
    <row r="163" spans="1:6" ht="12.75">
      <c r="A163" s="138"/>
      <c r="B163" s="70"/>
      <c r="C163" s="55"/>
      <c r="D163" s="55"/>
      <c r="E163" s="468"/>
      <c r="F163" s="152"/>
    </row>
    <row r="164" spans="1:6" ht="12.75">
      <c r="A164" s="138"/>
      <c r="B164" s="70"/>
      <c r="C164" s="153"/>
      <c r="D164" s="55"/>
      <c r="E164" s="468"/>
      <c r="F164" s="152"/>
    </row>
    <row r="165" spans="1:6" ht="12.75">
      <c r="A165" s="138"/>
      <c r="B165" s="70"/>
      <c r="C165" s="55"/>
      <c r="E165" s="468"/>
      <c r="F165" s="152"/>
    </row>
    <row r="166" spans="1:6" ht="63.75">
      <c r="A166" s="138" t="s">
        <v>40</v>
      </c>
      <c r="B166" s="70" t="s">
        <v>94</v>
      </c>
      <c r="C166" s="149"/>
      <c r="E166" s="468"/>
      <c r="F166" s="151"/>
    </row>
    <row r="167" spans="1:6" ht="12.75">
      <c r="A167" s="138"/>
      <c r="B167" s="70" t="s">
        <v>71</v>
      </c>
      <c r="C167" s="55" t="s">
        <v>36</v>
      </c>
      <c r="D167" s="42">
        <v>30</v>
      </c>
      <c r="E167" s="459">
        <v>0</v>
      </c>
      <c r="F167" s="50">
        <f>D167*E167</f>
        <v>0</v>
      </c>
    </row>
    <row r="168" spans="1:6" ht="12.75">
      <c r="A168" s="138"/>
      <c r="B168" s="70"/>
      <c r="E168" s="459"/>
      <c r="F168" s="50"/>
    </row>
    <row r="169" spans="1:6" ht="51">
      <c r="A169" s="138" t="s">
        <v>41</v>
      </c>
      <c r="B169" s="70" t="s">
        <v>132</v>
      </c>
      <c r="C169" s="149"/>
      <c r="E169" s="468"/>
      <c r="F169" s="151"/>
    </row>
    <row r="170" spans="1:6" ht="12.75">
      <c r="A170" s="138"/>
      <c r="B170" s="70" t="s">
        <v>133</v>
      </c>
      <c r="C170" s="55" t="s">
        <v>134</v>
      </c>
      <c r="D170" s="42">
        <v>13</v>
      </c>
      <c r="E170" s="459">
        <v>0</v>
      </c>
      <c r="F170" s="50">
        <f>D170*E170</f>
        <v>0</v>
      </c>
    </row>
    <row r="171" spans="1:6" ht="12.75">
      <c r="A171" s="138"/>
      <c r="B171" s="70"/>
      <c r="C171" s="55"/>
      <c r="E171" s="459"/>
      <c r="F171" s="50"/>
    </row>
    <row r="172" spans="1:6" ht="51">
      <c r="A172" s="138" t="s">
        <v>51</v>
      </c>
      <c r="B172" s="70" t="s">
        <v>95</v>
      </c>
      <c r="E172" s="459"/>
      <c r="F172" s="50"/>
    </row>
    <row r="173" spans="1:6" ht="12.75">
      <c r="A173" s="138"/>
      <c r="B173" s="70"/>
      <c r="C173" s="47" t="s">
        <v>19</v>
      </c>
      <c r="D173" s="42">
        <v>1</v>
      </c>
      <c r="E173" s="459">
        <v>0</v>
      </c>
      <c r="F173" s="50">
        <f>D173*E173</f>
        <v>0</v>
      </c>
    </row>
    <row r="174" spans="1:6" ht="12.75">
      <c r="A174" s="138"/>
      <c r="B174" s="154"/>
      <c r="E174" s="459"/>
      <c r="F174" s="50"/>
    </row>
    <row r="175" spans="1:6" ht="76.5">
      <c r="A175" s="138" t="s">
        <v>135</v>
      </c>
      <c r="B175" s="70" t="s">
        <v>96</v>
      </c>
      <c r="E175" s="459"/>
      <c r="F175" s="50"/>
    </row>
    <row r="176" spans="1:6" ht="12.75">
      <c r="A176" s="138"/>
      <c r="B176" s="154"/>
      <c r="C176" s="47" t="s">
        <v>3</v>
      </c>
      <c r="D176" s="42">
        <v>8</v>
      </c>
      <c r="E176" s="459">
        <v>0</v>
      </c>
      <c r="F176" s="50">
        <f>D176*E176</f>
        <v>0</v>
      </c>
    </row>
    <row r="177" spans="1:6" ht="12.75">
      <c r="B177" s="146"/>
      <c r="C177" s="137"/>
      <c r="E177" s="464"/>
      <c r="F177" s="50"/>
    </row>
    <row r="178" spans="1:6" ht="15">
      <c r="A178" s="532" t="s">
        <v>31</v>
      </c>
      <c r="B178" s="533"/>
      <c r="C178" s="533"/>
      <c r="D178" s="533"/>
      <c r="E178" s="192" t="s">
        <v>155</v>
      </c>
      <c r="F178" s="186">
        <f>SUM(F136:F177)</f>
        <v>0</v>
      </c>
    </row>
    <row r="179" spans="1:6" ht="15">
      <c r="A179" s="147"/>
      <c r="B179" s="134"/>
      <c r="C179" s="134"/>
      <c r="D179" s="135"/>
      <c r="E179" s="474"/>
      <c r="F179" s="136"/>
    </row>
    <row r="180" spans="1:6" ht="12.75">
      <c r="D180" s="534"/>
      <c r="E180" s="534"/>
      <c r="F180" s="534"/>
    </row>
    <row r="181" spans="1:6" ht="15.75">
      <c r="A181" s="526" t="s">
        <v>44</v>
      </c>
      <c r="B181" s="526"/>
      <c r="C181" s="526"/>
      <c r="D181" s="526"/>
      <c r="E181" s="526"/>
      <c r="F181" s="526"/>
    </row>
    <row r="182" spans="1:6" ht="12.75">
      <c r="B182" s="74"/>
      <c r="C182" s="137"/>
      <c r="E182" s="462"/>
      <c r="F182" s="50"/>
    </row>
    <row r="183" spans="1:6" ht="38.25">
      <c r="A183" s="138" t="s">
        <v>45</v>
      </c>
      <c r="B183" s="70" t="s">
        <v>129</v>
      </c>
      <c r="E183" s="464"/>
      <c r="F183" s="50"/>
    </row>
    <row r="184" spans="1:6" ht="12.75">
      <c r="A184" s="138"/>
      <c r="B184" s="70"/>
      <c r="C184" s="47" t="s">
        <v>19</v>
      </c>
      <c r="D184" s="42">
        <v>1</v>
      </c>
      <c r="E184" s="464">
        <v>0</v>
      </c>
      <c r="F184" s="50">
        <f>D184*E184</f>
        <v>0</v>
      </c>
    </row>
    <row r="185" spans="1:6" ht="12.75">
      <c r="A185" s="140"/>
      <c r="B185" s="70"/>
      <c r="C185" s="70"/>
      <c r="D185" s="55"/>
      <c r="E185" s="481"/>
      <c r="F185" s="141"/>
    </row>
    <row r="186" spans="1:6" ht="76.5">
      <c r="A186" s="138" t="s">
        <v>10</v>
      </c>
      <c r="B186" s="70" t="s">
        <v>130</v>
      </c>
      <c r="E186" s="464"/>
      <c r="F186" s="58"/>
    </row>
    <row r="187" spans="1:6" ht="12.75">
      <c r="A187" s="138"/>
      <c r="B187" s="70"/>
      <c r="C187" s="47" t="s">
        <v>19</v>
      </c>
      <c r="D187" s="42">
        <v>1</v>
      </c>
      <c r="E187" s="464">
        <v>0</v>
      </c>
      <c r="F187" s="50">
        <f>D187*E187</f>
        <v>0</v>
      </c>
    </row>
    <row r="188" spans="1:6">
      <c r="A188" s="138"/>
      <c r="B188" s="70"/>
      <c r="C188" s="142"/>
      <c r="D188" s="143"/>
      <c r="E188" s="482"/>
      <c r="F188" s="144"/>
    </row>
    <row r="189" spans="1:6" ht="51">
      <c r="A189" s="138" t="s">
        <v>11</v>
      </c>
      <c r="B189" s="70" t="s">
        <v>131</v>
      </c>
      <c r="C189" s="142"/>
      <c r="D189" s="145"/>
      <c r="E189" s="482"/>
      <c r="F189" s="144"/>
    </row>
    <row r="190" spans="1:6" ht="12.75">
      <c r="A190" s="138"/>
      <c r="B190" s="70"/>
      <c r="C190" s="47" t="s">
        <v>19</v>
      </c>
      <c r="D190" s="42">
        <v>1</v>
      </c>
      <c r="E190" s="464">
        <v>0</v>
      </c>
      <c r="F190" s="50">
        <f>D190*E190</f>
        <v>0</v>
      </c>
    </row>
    <row r="191" spans="1:6" ht="12.75">
      <c r="A191" s="138"/>
      <c r="B191" s="70"/>
      <c r="E191" s="464"/>
      <c r="F191" s="50"/>
    </row>
    <row r="192" spans="1:6" ht="38.25">
      <c r="A192" s="138" t="s">
        <v>12</v>
      </c>
      <c r="B192" s="74" t="s">
        <v>91</v>
      </c>
      <c r="E192" s="464"/>
      <c r="F192" s="50"/>
    </row>
    <row r="193" spans="1:6" ht="12.75">
      <c r="A193" s="138"/>
      <c r="B193" s="70"/>
      <c r="C193" s="47" t="s">
        <v>19</v>
      </c>
      <c r="D193" s="42">
        <v>1</v>
      </c>
      <c r="E193" s="464">
        <v>0</v>
      </c>
      <c r="F193" s="50">
        <f>D193*E193</f>
        <v>0</v>
      </c>
    </row>
    <row r="194" spans="1:6" ht="12.75">
      <c r="A194" s="138"/>
      <c r="B194" s="70"/>
      <c r="E194" s="464"/>
      <c r="F194" s="50"/>
    </row>
    <row r="195" spans="1:6" ht="38.25">
      <c r="A195" s="138" t="s">
        <v>61</v>
      </c>
      <c r="B195" s="75" t="s">
        <v>92</v>
      </c>
      <c r="E195" s="464"/>
      <c r="F195" s="50"/>
    </row>
    <row r="196" spans="1:6" ht="12.75">
      <c r="A196" s="138"/>
      <c r="B196" s="70"/>
      <c r="C196" s="47" t="s">
        <v>19</v>
      </c>
      <c r="D196" s="42">
        <v>1</v>
      </c>
      <c r="E196" s="464">
        <v>0</v>
      </c>
      <c r="F196" s="50">
        <f>D196*E196</f>
        <v>0</v>
      </c>
    </row>
    <row r="197" spans="1:6" ht="12.75">
      <c r="B197" s="146"/>
      <c r="C197" s="137"/>
      <c r="E197" s="464"/>
      <c r="F197" s="50"/>
    </row>
    <row r="198" spans="1:6" ht="15">
      <c r="A198" s="532" t="s">
        <v>46</v>
      </c>
      <c r="B198" s="533"/>
      <c r="C198" s="533"/>
      <c r="D198" s="533"/>
      <c r="E198" s="192" t="s">
        <v>155</v>
      </c>
      <c r="F198" s="186">
        <f>SUM(F183:F197)</f>
        <v>0</v>
      </c>
    </row>
    <row r="199" spans="1:6" ht="15">
      <c r="A199" s="147"/>
      <c r="B199" s="134"/>
      <c r="C199" s="134"/>
      <c r="D199" s="135"/>
      <c r="E199" s="474"/>
      <c r="F199" s="136"/>
    </row>
    <row r="200" spans="1:6" ht="15">
      <c r="A200" s="147"/>
      <c r="B200" s="134"/>
      <c r="C200" s="134"/>
      <c r="D200" s="135"/>
      <c r="E200" s="474"/>
      <c r="F200" s="136"/>
    </row>
    <row r="201" spans="1:6" s="61" customFormat="1" ht="15">
      <c r="A201" s="193"/>
      <c r="B201" s="194" t="s">
        <v>156</v>
      </c>
      <c r="C201" s="193"/>
      <c r="D201" s="193"/>
      <c r="E201" s="483"/>
      <c r="F201" s="195">
        <f>F57+F87+F131+F178+F198</f>
        <v>0</v>
      </c>
    </row>
    <row r="202" spans="1:6" s="61" customFormat="1">
      <c r="A202" s="193"/>
      <c r="B202" s="196"/>
      <c r="C202" s="193"/>
      <c r="D202" s="193"/>
      <c r="E202" s="484" t="s">
        <v>153</v>
      </c>
      <c r="F202" s="200">
        <f>F201*0.25</f>
        <v>0</v>
      </c>
    </row>
    <row r="203" spans="1:6" s="61" customFormat="1" ht="15">
      <c r="A203" s="197"/>
      <c r="B203" s="197"/>
      <c r="C203" s="197"/>
      <c r="D203" s="198" t="s">
        <v>154</v>
      </c>
      <c r="E203" s="485"/>
      <c r="F203" s="199">
        <f>F201*1.25</f>
        <v>0</v>
      </c>
    </row>
    <row r="204" spans="1:6">
      <c r="E204" s="459"/>
    </row>
    <row r="205" spans="1:6">
      <c r="E205" s="459"/>
    </row>
    <row r="206" spans="1:6">
      <c r="E206" s="459"/>
    </row>
    <row r="207" spans="1:6">
      <c r="E207" s="459"/>
    </row>
    <row r="208" spans="1:6">
      <c r="E208" s="459"/>
    </row>
    <row r="209" spans="5:5">
      <c r="E209" s="459"/>
    </row>
    <row r="210" spans="5:5">
      <c r="E210" s="459"/>
    </row>
    <row r="211" spans="5:5">
      <c r="E211" s="459"/>
    </row>
    <row r="212" spans="5:5">
      <c r="E212" s="459"/>
    </row>
    <row r="213" spans="5:5">
      <c r="E213" s="459"/>
    </row>
    <row r="214" spans="5:5">
      <c r="E214" s="459"/>
    </row>
    <row r="215" spans="5:5">
      <c r="E215" s="459"/>
    </row>
    <row r="216" spans="5:5">
      <c r="E216" s="459"/>
    </row>
    <row r="217" spans="5:5">
      <c r="E217" s="459"/>
    </row>
    <row r="218" spans="5:5">
      <c r="E218" s="459"/>
    </row>
    <row r="219" spans="5:5">
      <c r="E219" s="459"/>
    </row>
    <row r="220" spans="5:5">
      <c r="E220" s="459"/>
    </row>
    <row r="221" spans="5:5">
      <c r="E221" s="459"/>
    </row>
    <row r="222" spans="5:5">
      <c r="E222" s="459"/>
    </row>
    <row r="223" spans="5:5">
      <c r="E223" s="459"/>
    </row>
    <row r="224" spans="5:5">
      <c r="E224" s="459"/>
    </row>
    <row r="225" spans="5:5">
      <c r="E225" s="459"/>
    </row>
    <row r="226" spans="5:5">
      <c r="E226" s="459"/>
    </row>
    <row r="227" spans="5:5">
      <c r="E227" s="459"/>
    </row>
    <row r="228" spans="5:5">
      <c r="E228" s="459"/>
    </row>
    <row r="229" spans="5:5">
      <c r="E229" s="459"/>
    </row>
    <row r="230" spans="5:5">
      <c r="E230" s="459"/>
    </row>
    <row r="231" spans="5:5">
      <c r="E231" s="459"/>
    </row>
    <row r="232" spans="5:5">
      <c r="E232" s="459"/>
    </row>
    <row r="233" spans="5:5">
      <c r="E233" s="459"/>
    </row>
    <row r="234" spans="5:5">
      <c r="E234" s="459"/>
    </row>
    <row r="235" spans="5:5">
      <c r="E235" s="459"/>
    </row>
    <row r="236" spans="5:5">
      <c r="E236" s="459"/>
    </row>
    <row r="237" spans="5:5">
      <c r="E237" s="459"/>
    </row>
    <row r="238" spans="5:5">
      <c r="E238" s="459"/>
    </row>
    <row r="239" spans="5:5">
      <c r="E239" s="459"/>
    </row>
    <row r="240" spans="5:5">
      <c r="E240" s="459"/>
    </row>
    <row r="241" spans="5:5">
      <c r="E241" s="459"/>
    </row>
    <row r="242" spans="5:5">
      <c r="E242" s="459"/>
    </row>
    <row r="243" spans="5:5">
      <c r="E243" s="459"/>
    </row>
    <row r="244" spans="5:5">
      <c r="E244" s="459"/>
    </row>
    <row r="245" spans="5:5">
      <c r="E245" s="459"/>
    </row>
    <row r="246" spans="5:5">
      <c r="E246" s="459"/>
    </row>
    <row r="247" spans="5:5">
      <c r="E247" s="459"/>
    </row>
    <row r="248" spans="5:5">
      <c r="E248" s="459"/>
    </row>
    <row r="249" spans="5:5">
      <c r="E249" s="459"/>
    </row>
    <row r="250" spans="5:5">
      <c r="E250" s="459"/>
    </row>
    <row r="251" spans="5:5">
      <c r="E251" s="459"/>
    </row>
    <row r="252" spans="5:5">
      <c r="E252" s="459"/>
    </row>
    <row r="253" spans="5:5">
      <c r="E253" s="459"/>
    </row>
    <row r="254" spans="5:5">
      <c r="E254" s="459"/>
    </row>
    <row r="255" spans="5:5">
      <c r="E255" s="459"/>
    </row>
    <row r="256" spans="5:5">
      <c r="E256" s="459"/>
    </row>
    <row r="257" spans="5:5">
      <c r="E257" s="459"/>
    </row>
  </sheetData>
  <protectedRanges>
    <protectedRange sqref="E92:F101 E103:F113" name="Range1"/>
    <protectedRange sqref="E114:F122" name="Range1_3"/>
    <protectedRange sqref="E126:F129" name="Range1_1_2_1"/>
    <protectedRange sqref="E182:F197" name="Range1_1"/>
  </protectedRanges>
  <mergeCells count="20">
    <mergeCell ref="A178:D178"/>
    <mergeCell ref="D180:F180"/>
    <mergeCell ref="A181:F181"/>
    <mergeCell ref="A198:D198"/>
    <mergeCell ref="A60:F60"/>
    <mergeCell ref="A87:D87"/>
    <mergeCell ref="A90:F90"/>
    <mergeCell ref="D133:F133"/>
    <mergeCell ref="A134:F134"/>
    <mergeCell ref="B2:F2"/>
    <mergeCell ref="B4:F4"/>
    <mergeCell ref="A8:B8"/>
    <mergeCell ref="J58:P58"/>
    <mergeCell ref="A9:B9"/>
    <mergeCell ref="A11:F11"/>
    <mergeCell ref="A57:D57"/>
    <mergeCell ref="J57:P57"/>
    <mergeCell ref="H14:L14"/>
    <mergeCell ref="H15:L15"/>
    <mergeCell ref="H16:L16"/>
  </mergeCells>
  <phoneticPr fontId="9" type="noConversion"/>
  <pageMargins left="0.70866141732283472" right="0.39370078740157483" top="0.39370078740157483" bottom="0.39370078740157483" header="7.874015748031496E-2" footer="7.874015748031496E-2"/>
  <pageSetup paperSize="256" scale="88" firstPageNumber="2" orientation="portrait" r:id="rId1"/>
  <headerFooter alignWithMargins="0">
    <oddFooter>&amp;C_______________________________________________________________________________________
&amp;P - &amp;A</oddFooter>
  </headerFooter>
  <rowBreaks count="2" manualBreakCount="2">
    <brk id="22" max="5" man="1"/>
    <brk id="39"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5</vt:i4>
      </vt:variant>
      <vt:variant>
        <vt:lpstr>Imenovani rasponi</vt:lpstr>
      </vt:variant>
      <vt:variant>
        <vt:i4>7</vt:i4>
      </vt:variant>
    </vt:vector>
  </HeadingPairs>
  <TitlesOfParts>
    <vt:vector size="12" baseType="lpstr">
      <vt:lpstr>REKAPITULACIJA</vt:lpstr>
      <vt:lpstr>01 GRAĐ OBRT</vt:lpstr>
      <vt:lpstr>02 ELEKTROINSTALACIJE</vt:lpstr>
      <vt:lpstr>03 STROJARSTVO</vt:lpstr>
      <vt:lpstr>04 VODOVOD</vt:lpstr>
      <vt:lpstr>'01 GRAĐ OBRT'!Ispis_naslova</vt:lpstr>
      <vt:lpstr>'02 ELEKTROINSTALACIJE'!Ispis_naslova</vt:lpstr>
      <vt:lpstr>'04 VODOVOD'!Ispis_naslova</vt:lpstr>
      <vt:lpstr>REKAPITULACIJA!Ispis_naslova</vt:lpstr>
      <vt:lpstr>'01 GRAĐ OBRT'!Podrucje_ispisa</vt:lpstr>
      <vt:lpstr>'02 ELEKTROINSTALACIJE'!Podrucje_ispisa</vt:lpstr>
      <vt:lpstr>'04 VODOVOD'!Podrucje_ispisa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dc:creator>
  <cp:lastModifiedBy>Vidosava Hrvojic</cp:lastModifiedBy>
  <cp:lastPrinted>2022-12-22T10:19:31Z</cp:lastPrinted>
  <dcterms:created xsi:type="dcterms:W3CDTF">2005-09-27T07:20:14Z</dcterms:created>
  <dcterms:modified xsi:type="dcterms:W3CDTF">2023-01-26T13:01:44Z</dcterms:modified>
</cp:coreProperties>
</file>