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STALI KLIJENTI\_KLIJENTI - korporativni\_ KLIJENTI _ JAVNA NABAVA\_AKTIVNI\IVANIĆ-GRAD\Isporuka\"/>
    </mc:Choice>
  </mc:AlternateContent>
  <xr:revisionPtr revIDLastSave="0" documentId="13_ncr:1_{FDE71816-F69A-4CE6-B46D-3B18C15D0BC0}" xr6:coauthVersionLast="47" xr6:coauthVersionMax="47" xr10:uidLastSave="{00000000-0000-0000-0000-000000000000}"/>
  <bookViews>
    <workbookView xWindow="-120" yWindow="-120" windowWidth="24240" windowHeight="13140" tabRatio="909" xr2:uid="{00000000-000D-0000-FFFF-FFFF00000000}"/>
  </bookViews>
  <sheets>
    <sheet name="Troškovnik_ZBIRNO" sheetId="11" r:id="rId1"/>
    <sheet name="troskovnik_01_imovina" sheetId="17" r:id="rId2"/>
    <sheet name="Troškovnik_osig potresa" sheetId="13" r:id="rId3"/>
    <sheet name="Troškovnik_osig odgovornosti" sheetId="12" r:id="rId4"/>
    <sheet name="Troškovnik_osig osoba" sheetId="27" r:id="rId5"/>
    <sheet name="Opći podaci" sheetId="15" r:id="rId6"/>
    <sheet name="Podjela po načinu" sheetId="25" r:id="rId7"/>
  </sheets>
  <definedNames>
    <definedName name="_xlnm.Print_Area" localSheetId="1">troskovnik_01_imovina!$B$2:$I$23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7" l="1"/>
  <c r="I12" i="27" s="1"/>
  <c r="G13" i="27"/>
  <c r="I13" i="27" s="1"/>
  <c r="G14" i="27"/>
  <c r="I14" i="27" s="1"/>
  <c r="G15" i="27"/>
  <c r="I15" i="27" s="1"/>
  <c r="G16" i="27"/>
  <c r="I16" i="27" s="1"/>
  <c r="H18" i="27"/>
  <c r="E18" i="27"/>
  <c r="G17" i="27"/>
  <c r="I17" i="27" s="1"/>
  <c r="G11" i="27"/>
  <c r="G10" i="27"/>
  <c r="I10" i="27" s="1"/>
  <c r="D5" i="17"/>
  <c r="E20" i="17"/>
  <c r="E18" i="17"/>
  <c r="E17" i="17"/>
  <c r="E16" i="17"/>
  <c r="E14" i="17"/>
  <c r="E15" i="17"/>
  <c r="E11" i="17"/>
  <c r="E10" i="17"/>
  <c r="G18" i="27" l="1"/>
  <c r="I11" i="27"/>
  <c r="I18" i="27" s="1"/>
  <c r="I23" i="17"/>
  <c r="C5" i="11" s="1"/>
  <c r="G23" i="17" l="1"/>
  <c r="E8" i="17"/>
  <c r="E9" i="17"/>
  <c r="E12" i="17"/>
  <c r="E13" i="17"/>
  <c r="E21" i="17"/>
  <c r="E22" i="17"/>
  <c r="H23" i="17"/>
  <c r="E6" i="17" l="1"/>
  <c r="E5" i="17"/>
  <c r="H9" i="12" l="1"/>
  <c r="G9" i="12"/>
  <c r="G5" i="13"/>
  <c r="H4" i="13" l="1"/>
  <c r="H5" i="13" s="1"/>
  <c r="C6" i="11" s="1"/>
  <c r="I8" i="12" l="1"/>
  <c r="I7" i="12"/>
  <c r="I6" i="12"/>
  <c r="I9" i="12" l="1"/>
  <c r="C7" i="11" s="1"/>
  <c r="C10" i="11" s="1"/>
  <c r="D4" i="13"/>
  <c r="F5" i="13"/>
  <c r="E7" i="12"/>
</calcChain>
</file>

<file path=xl/sharedStrings.xml><?xml version="1.0" encoding="utf-8"?>
<sst xmlns="http://schemas.openxmlformats.org/spreadsheetml/2006/main" count="126" uniqueCount="104">
  <si>
    <t>1.</t>
  </si>
  <si>
    <t>Korisnik u slučaju smrti: Supružnik, ako ga nema: osiguranikova djeca, ako nema djece: osiguranikovi roditelji, a ako nema ni roditelja: ostali zakoniti nasljednici.</t>
  </si>
  <si>
    <t>B</t>
  </si>
  <si>
    <t>A</t>
  </si>
  <si>
    <t>C</t>
  </si>
  <si>
    <t>D</t>
  </si>
  <si>
    <t>1.1.</t>
  </si>
  <si>
    <t>Red. br.</t>
  </si>
  <si>
    <t>Skupina, vrsta, rizik</t>
  </si>
  <si>
    <t xml:space="preserve">Limit pokrića (kn) po štetnom događaji </t>
  </si>
  <si>
    <t>Franšiza (kn)</t>
  </si>
  <si>
    <t>Porez (kn)</t>
  </si>
  <si>
    <t>Manifestacija, demonstracija, zlonamjerno oštećenje, štrajk i isključivanje iz rada</t>
  </si>
  <si>
    <t>Oluja, tuča</t>
  </si>
  <si>
    <t>Poplava, bujica, visoka voda</t>
  </si>
  <si>
    <t xml:space="preserve">Lom stakla </t>
  </si>
  <si>
    <t>Neimenovani rizici</t>
  </si>
  <si>
    <t>SVEUKUPNO:</t>
  </si>
  <si>
    <t>Troškovnik - ZBIRNO</t>
  </si>
  <si>
    <t>Skupina osiguranja</t>
  </si>
  <si>
    <t>Premija za razdoblje od 1 (jedne) godine</t>
  </si>
  <si>
    <t xml:space="preserve">OSIGURANJE IMOVINE </t>
  </si>
  <si>
    <t>OSIGURANJE OD RIZIKA POTRESA</t>
  </si>
  <si>
    <t>UKUPNA CIJENA PONUDE</t>
  </si>
  <si>
    <t>Ponuditelj________________________________</t>
  </si>
  <si>
    <t>R. br.</t>
  </si>
  <si>
    <t>Limit pokrića po štetnom događaju (kn)</t>
  </si>
  <si>
    <t xml:space="preserve">Agregatni limit pokrića (kn) </t>
  </si>
  <si>
    <t xml:space="preserve">Franšiza (odbitna) po štetnom događaju (kn) </t>
  </si>
  <si>
    <t>OSIGURANJE OD OPĆE ODGOVORNOSTI</t>
  </si>
  <si>
    <t>bez</t>
  </si>
  <si>
    <t>1.2.</t>
  </si>
  <si>
    <t>Čisto imovinske štete</t>
  </si>
  <si>
    <t>1.3.</t>
  </si>
  <si>
    <t>Odgovornost prema djelatnicima</t>
  </si>
  <si>
    <t>UKUPNO:</t>
  </si>
  <si>
    <t>Samopridržaj (udio osiguranika u šteti)</t>
  </si>
  <si>
    <t>Potres</t>
  </si>
  <si>
    <t>SVEUKUPNO</t>
  </si>
  <si>
    <t>Iznos osiguranja po osiguranoj osobi u kn / Broj vozila</t>
  </si>
  <si>
    <t xml:space="preserve">Broj osiguranih osoba </t>
  </si>
  <si>
    <t xml:space="preserve">OSIGURANJE OD POSLJEDICA NESRETNOG SLUČAJA </t>
  </si>
  <si>
    <t>KOMBINIRANO KOLEKTIVNO OSIGURANJE ZAPOSLENIKA OD POSLJEDICA NESRETNOG SLUČAJA</t>
  </si>
  <si>
    <t xml:space="preserve">- smrt uslijed nesretnog slučaja                                                </t>
  </si>
  <si>
    <t xml:space="preserve">- smrt uslijed bolesti                                                  </t>
  </si>
  <si>
    <t>- trajna invalidnost</t>
  </si>
  <si>
    <t>Ukupno:</t>
  </si>
  <si>
    <t>Osiguranici  : Svi zaposleni prema kadrovskoj evidenciji ugovaratelja</t>
  </si>
  <si>
    <t>Neto platni fond</t>
  </si>
  <si>
    <t>Tablica A - Troškovnik osiguranje imovine</t>
  </si>
  <si>
    <r>
      <t>Tablica B</t>
    </r>
    <r>
      <rPr>
        <b/>
        <sz val="10"/>
        <color indexed="8"/>
        <rFont val="Calibri"/>
        <family val="2"/>
        <charset val="238"/>
        <scheme val="minor"/>
      </rPr>
      <t xml:space="preserve"> - Troškovnik za osiguranje od rizika potresa</t>
    </r>
  </si>
  <si>
    <r>
      <rPr>
        <sz val="10"/>
        <rFont val="Calibri"/>
        <family val="2"/>
        <charset val="238"/>
        <scheme val="minor"/>
      </rPr>
      <t xml:space="preserve">Premija (u kn) </t>
    </r>
    <r>
      <rPr>
        <b/>
        <sz val="10"/>
        <rFont val="Calibri"/>
        <family val="2"/>
        <charset val="238"/>
        <scheme val="minor"/>
      </rPr>
      <t>po kvartalu</t>
    </r>
    <r>
      <rPr>
        <sz val="10"/>
        <rFont val="Calibri"/>
        <family val="2"/>
        <charset val="238"/>
        <scheme val="minor"/>
      </rPr>
      <t xml:space="preserve"> po osiguranoj osobi</t>
    </r>
  </si>
  <si>
    <t>Neimenovani troškovi</t>
  </si>
  <si>
    <t>Štete od prodora oborinskih voda s krovova  zgrada (preobilje vode i začepljenje zbog tuče ili nevremenom nanesenih stvari)</t>
  </si>
  <si>
    <t>Pritisak snijega i snježna lavina, odron kamenja, klizanje tla</t>
  </si>
  <si>
    <t xml:space="preserve">posljedična šteta: trošak gubitka vode </t>
  </si>
  <si>
    <t>Izljev vode iz vodovodnih i kanalizacijskih cijevi i ostalih cijevnih sustava, istjecanje vode i dr. tekućina iz sprinklera</t>
  </si>
  <si>
    <t>Udar motornog vozila, dim, probijanje zvučnog zida</t>
  </si>
  <si>
    <t>Godišnja premija (kn)</t>
  </si>
  <si>
    <t>Agregatni limit pokrića (kn) .</t>
  </si>
  <si>
    <t>Row Labels</t>
  </si>
  <si>
    <t>Grand Total</t>
  </si>
  <si>
    <t>Požar, Udar groma (direktni i indirektni udar groma), Eksplozija, Pad zračne letjelice (FLEXA) za predmete osiguranja: tuđa imovina u najmu ili na upravljanju i, imovina koja nije u aktivnim osnovnim sredstvima osiguranika ni u drugim financijskim izvješćima, odnosno sva imovina za koju osiguranik ima osigurljiv interes  na raznim lokacijama na svotu 1. rizika</t>
  </si>
  <si>
    <t>Ukupna godišnja premija s porezom (kn)</t>
  </si>
  <si>
    <t>Ukupan prihod 2020</t>
  </si>
  <si>
    <t>Broj djelatnika 2020</t>
  </si>
  <si>
    <t>građevinski objekt</t>
  </si>
  <si>
    <t>umjetnine</t>
  </si>
  <si>
    <t>bez franšize</t>
  </si>
  <si>
    <t>NKD</t>
  </si>
  <si>
    <t>84.11 Opće djelatnosti javne uprave</t>
  </si>
  <si>
    <t>Pokriće: cijeli svijet</t>
  </si>
  <si>
    <t xml:space="preserve">Lom stroja -uključena cjelokupna imovina, kao i mehanička oprema građevinskih objekata (vodovodna mreža, kanalizacija, plin, telefonija, internet i sl .,  klimatizacija, kotlovnice, liftovi i ostalo) a koja nije posebno iskazana u osnovnim sredstvima osiguranika. </t>
  </si>
  <si>
    <t>Sum of osnovica za obračun premije- UGOVORENA VRIJEDNOST</t>
  </si>
  <si>
    <t>Sum of Adaptacije na objektu (klimatizacija, grijanje i sl.)</t>
  </si>
  <si>
    <t>Sum of Oprema (inventar, namještaj i dr.)</t>
  </si>
  <si>
    <t>Sum of IT oprema (kompjuteri, printeri, TV-i, itd.)</t>
  </si>
  <si>
    <t>DA</t>
  </si>
  <si>
    <t>dodatni objekti</t>
  </si>
  <si>
    <t>NE</t>
  </si>
  <si>
    <t>Požar, Udar groma (direktni i indirektni udar groma), Eksplozija, Pad zračne letjelice (FLEXA) za predmete osiguranja osigurane na UGOVORENU VRIJEDNOST prema specifikaciji sa sheet-a "Podjela po načinu osiguranja" + Investicije u tijeku</t>
  </si>
  <si>
    <t xml:space="preserve">Osiguranje odgovornosti prema trećima 
</t>
  </si>
  <si>
    <t>Lom stroja- prema evidenciji osiguranika, uključivo infrastrukturnu opremu</t>
  </si>
  <si>
    <t>Požar, Udar groma (direktni i indirektni udar groma), Eksplozija, Pad zračne letjelice (FLEXA) za predmete osiguranja osigurane na flotantnu vrijednost- ZALIHE</t>
  </si>
  <si>
    <t>-dnevna naknada za boravak u bolnici uslijed nezgode</t>
  </si>
  <si>
    <t>-troškovi liječenja uslijed nezgode</t>
  </si>
  <si>
    <t>-smrt uslijed prometne nezgode</t>
  </si>
  <si>
    <t>-iznenadna smrt zbog bolesti</t>
  </si>
  <si>
    <t>-teško bolesna stanja</t>
  </si>
  <si>
    <t>NOVAC</t>
  </si>
  <si>
    <t>SITAN INVENTAR</t>
  </si>
  <si>
    <t>Zalihe (DV Ivanić)</t>
  </si>
  <si>
    <t>Požar, Udar groma (direktni i indirektni udar groma), Eksplozija, Pad zračne letjelice (FLEXA) za predmete osiguranja osigurane na NOVU I NOMINALNU VRIJEDNOST prema specifikaciji sa sheet-a "Podjela po načinu osiguranja"</t>
  </si>
  <si>
    <t xml:space="preserve">OSIGURANJE ODGOVORNOSTI </t>
  </si>
  <si>
    <t xml:space="preserve">OSIGURANJE OSOBA </t>
  </si>
  <si>
    <t>Provalna krađa uključujući vandalizam i razbojstvo. Uključeno osiguranje novca u blagajni i manipulaciji te osiguranje transporta uz pokriće prometne nezgode. Uključeni troškovi popravka građevinskog objekta uslijed pokšaja ili izvršenja provalne krađe - podlimit 10.000 kn</t>
  </si>
  <si>
    <t>Tablica C - Troškovnik osiguranja od odgovornosti</t>
  </si>
  <si>
    <t>Tablica D- Troškovnik osiguranja osoba od posljedica nesretnog slučaja</t>
  </si>
  <si>
    <t>Naziv klijenta:</t>
  </si>
  <si>
    <t>Adresa sjedišta</t>
  </si>
  <si>
    <t>Park hrvatskih branitelja 1, 10310 Ivanić-grad</t>
  </si>
  <si>
    <t>OIB</t>
  </si>
  <si>
    <t>GRAD IVANIĆ-GRAD</t>
  </si>
  <si>
    <t>Opći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</si>
</sst>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n&quot;;[Red]\-#,##0\ &quot;kn&quot;"/>
    <numFmt numFmtId="44" formatCode="_-* #,##0.00\ &quot;kn&quot;_-;\-* #,##0.00\ &quot;kn&quot;_-;_-* &quot;-&quot;??\ &quot;kn&quot;_-;_-@_-"/>
    <numFmt numFmtId="164" formatCode="#,##0.00\ &quot;kn&quot;"/>
    <numFmt numFmtId="165" formatCode=";;;"/>
  </numFmts>
  <fonts count="26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H-rim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Arial"/>
      <family val="2"/>
      <charset val="238"/>
    </font>
    <font>
      <b/>
      <u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9" fillId="0" borderId="0"/>
    <xf numFmtId="0" fontId="16" fillId="0" borderId="0"/>
    <xf numFmtId="0" fontId="23" fillId="0" borderId="0"/>
    <xf numFmtId="0" fontId="24" fillId="0" borderId="0"/>
  </cellStyleXfs>
  <cellXfs count="182">
    <xf numFmtId="0" fontId="0" fillId="0" borderId="0" xfId="0"/>
    <xf numFmtId="0" fontId="1" fillId="0" borderId="0" xfId="0" applyFont="1" applyAlignment="1">
      <alignment horizontal="left" vertical="top"/>
    </xf>
    <xf numFmtId="0" fontId="1" fillId="2" borderId="0" xfId="0" applyFont="1" applyFill="1"/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164" fontId="7" fillId="0" borderId="11" xfId="2" applyNumberFormat="1" applyFont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164" fontId="7" fillId="2" borderId="1" xfId="2" applyNumberFormat="1" applyFont="1" applyFill="1" applyBorder="1" applyAlignment="1">
      <alignment horizontal="right" vertical="center"/>
    </xf>
    <xf numFmtId="0" fontId="1" fillId="5" borderId="15" xfId="2" applyFont="1" applyFill="1" applyBorder="1"/>
    <xf numFmtId="0" fontId="7" fillId="5" borderId="16" xfId="2" applyFont="1" applyFill="1" applyBorder="1" applyAlignment="1">
      <alignment vertical="center" wrapText="1"/>
    </xf>
    <xf numFmtId="164" fontId="7" fillId="5" borderId="16" xfId="2" applyNumberFormat="1" applyFont="1" applyFill="1" applyBorder="1" applyAlignment="1">
      <alignment vertical="center" wrapText="1"/>
    </xf>
    <xf numFmtId="4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6" fillId="0" borderId="2" xfId="1" applyFont="1" applyBorder="1" applyAlignment="1">
      <alignment horizontal="left" vertical="center"/>
    </xf>
    <xf numFmtId="4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2" applyFont="1"/>
    <xf numFmtId="0" fontId="7" fillId="0" borderId="0" xfId="0" applyFont="1" applyAlignment="1">
      <alignment horizontal="center"/>
    </xf>
    <xf numFmtId="0" fontId="5" fillId="2" borderId="18" xfId="0" applyFont="1" applyFill="1" applyBorder="1" applyAlignment="1">
      <alignment horizontal="right" vertical="center" indent="1"/>
    </xf>
    <xf numFmtId="0" fontId="11" fillId="2" borderId="4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11" fillId="2" borderId="14" xfId="0" applyNumberFormat="1" applyFont="1" applyFill="1" applyBorder="1" applyAlignment="1">
      <alignment vertical="center" wrapText="1"/>
    </xf>
    <xf numFmtId="4" fontId="11" fillId="6" borderId="8" xfId="0" applyNumberFormat="1" applyFont="1" applyFill="1" applyBorder="1" applyAlignment="1">
      <alignment vertical="center" wrapText="1"/>
    </xf>
    <xf numFmtId="0" fontId="6" fillId="0" borderId="0" xfId="5" applyFont="1" applyAlignment="1">
      <alignment horizontal="left"/>
    </xf>
    <xf numFmtId="0" fontId="6" fillId="0" borderId="0" xfId="1" applyFont="1" applyProtection="1"/>
    <xf numFmtId="0" fontId="5" fillId="0" borderId="0" xfId="1" applyFont="1" applyAlignment="1" applyProtection="1">
      <alignment horizontal="center" vertical="center"/>
    </xf>
    <xf numFmtId="4" fontId="6" fillId="0" borderId="0" xfId="1" applyNumberFormat="1" applyFont="1" applyProtection="1"/>
    <xf numFmtId="0" fontId="6" fillId="0" borderId="0" xfId="1" applyNumberFormat="1" applyFont="1" applyProtection="1"/>
    <xf numFmtId="0" fontId="5" fillId="3" borderId="5" xfId="1" applyFont="1" applyFill="1" applyBorder="1" applyAlignment="1" applyProtection="1">
      <alignment horizontal="center" vertical="center" wrapText="1"/>
    </xf>
    <xf numFmtId="4" fontId="5" fillId="3" borderId="5" xfId="1" quotePrefix="1" applyNumberFormat="1" applyFont="1" applyFill="1" applyBorder="1" applyAlignment="1" applyProtection="1">
      <alignment horizontal="center" vertical="center" wrapText="1"/>
    </xf>
    <xf numFmtId="0" fontId="5" fillId="3" borderId="5" xfId="1" applyNumberFormat="1" applyFont="1" applyFill="1" applyBorder="1" applyAlignment="1" applyProtection="1">
      <alignment horizontal="center" vertical="center" wrapText="1"/>
    </xf>
    <xf numFmtId="0" fontId="5" fillId="3" borderId="15" xfId="1" applyFont="1" applyFill="1" applyBorder="1" applyProtection="1"/>
    <xf numFmtId="0" fontId="11" fillId="3" borderId="16" xfId="0" applyFont="1" applyFill="1" applyBorder="1" applyAlignment="1" applyProtection="1">
      <alignment vertical="center"/>
    </xf>
    <xf numFmtId="4" fontId="6" fillId="3" borderId="16" xfId="1" applyNumberFormat="1" applyFont="1" applyFill="1" applyBorder="1" applyProtection="1"/>
    <xf numFmtId="165" fontId="6" fillId="3" borderId="16" xfId="1" applyNumberFormat="1" applyFont="1" applyFill="1" applyBorder="1" applyProtection="1"/>
    <xf numFmtId="0" fontId="6" fillId="3" borderId="16" xfId="1" applyNumberFormat="1" applyFont="1" applyFill="1" applyBorder="1" applyProtection="1"/>
    <xf numFmtId="0" fontId="6" fillId="3" borderId="16" xfId="1" applyFont="1" applyFill="1" applyBorder="1" applyProtection="1"/>
    <xf numFmtId="0" fontId="6" fillId="3" borderId="6" xfId="1" applyFont="1" applyFill="1" applyBorder="1" applyProtection="1"/>
    <xf numFmtId="0" fontId="6" fillId="3" borderId="20" xfId="1" applyFont="1" applyFill="1" applyBorder="1" applyProtection="1"/>
    <xf numFmtId="0" fontId="6" fillId="3" borderId="9" xfId="1" applyFont="1" applyFill="1" applyBorder="1" applyProtection="1"/>
    <xf numFmtId="0" fontId="6" fillId="0" borderId="0" xfId="1" quotePrefix="1" applyFont="1" applyBorder="1" applyAlignment="1" applyProtection="1">
      <alignment horizontal="left" indent="1"/>
    </xf>
    <xf numFmtId="4" fontId="6" fillId="0" borderId="4" xfId="1" applyNumberFormat="1" applyFont="1" applyBorder="1" applyAlignment="1" applyProtection="1">
      <alignment horizontal="center" vertical="center"/>
    </xf>
    <xf numFmtId="4" fontId="6" fillId="0" borderId="22" xfId="1" applyNumberFormat="1" applyFont="1" applyFill="1" applyBorder="1" applyProtection="1"/>
    <xf numFmtId="0" fontId="6" fillId="0" borderId="4" xfId="1" applyFont="1" applyFill="1" applyBorder="1" applyProtection="1"/>
    <xf numFmtId="0" fontId="6" fillId="3" borderId="16" xfId="1" applyFont="1" applyFill="1" applyBorder="1" applyAlignment="1" applyProtection="1"/>
    <xf numFmtId="4" fontId="6" fillId="3" borderId="8" xfId="1" applyNumberFormat="1" applyFont="1" applyFill="1" applyBorder="1" applyProtection="1"/>
    <xf numFmtId="4" fontId="5" fillId="3" borderId="8" xfId="1" applyNumberFormat="1" applyFont="1" applyFill="1" applyBorder="1" applyProtection="1"/>
    <xf numFmtId="4" fontId="5" fillId="3" borderId="9" xfId="1" applyNumberFormat="1" applyFont="1" applyFill="1" applyBorder="1" applyProtection="1"/>
    <xf numFmtId="3" fontId="1" fillId="0" borderId="0" xfId="0" applyNumberFormat="1" applyFont="1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7" fillId="0" borderId="0" xfId="3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2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Border="1" applyAlignment="1">
      <alignment horizontal="center" vertical="center"/>
    </xf>
    <xf numFmtId="0" fontId="17" fillId="0" borderId="0" xfId="6" applyFont="1"/>
    <xf numFmtId="4" fontId="18" fillId="3" borderId="5" xfId="6" applyNumberFormat="1" applyFont="1" applyFill="1" applyBorder="1" applyAlignment="1" applyProtection="1">
      <alignment horizontal="right" vertical="center"/>
    </xf>
    <xf numFmtId="4" fontId="19" fillId="2" borderId="26" xfId="6" applyNumberFormat="1" applyFont="1" applyFill="1" applyBorder="1" applyAlignment="1" applyProtection="1">
      <alignment horizontal="right" vertical="center"/>
    </xf>
    <xf numFmtId="4" fontId="19" fillId="2" borderId="3" xfId="6" applyNumberFormat="1" applyFont="1" applyFill="1" applyBorder="1" applyAlignment="1" applyProtection="1">
      <alignment horizontal="right" vertical="center"/>
    </xf>
    <xf numFmtId="4" fontId="19" fillId="2" borderId="3" xfId="6" applyNumberFormat="1" applyFont="1" applyFill="1" applyBorder="1" applyAlignment="1" applyProtection="1">
      <alignment vertical="center"/>
    </xf>
    <xf numFmtId="4" fontId="21" fillId="0" borderId="27" xfId="6" applyNumberFormat="1" applyFont="1" applyBorder="1" applyAlignment="1" applyProtection="1">
      <alignment horizontal="right" vertical="center" wrapText="1"/>
    </xf>
    <xf numFmtId="4" fontId="21" fillId="0" borderId="24" xfId="6" applyNumberFormat="1" applyFont="1" applyBorder="1" applyAlignment="1" applyProtection="1">
      <alignment horizontal="right" vertical="center" wrapText="1"/>
    </xf>
    <xf numFmtId="4" fontId="21" fillId="0" borderId="24" xfId="6" applyNumberFormat="1" applyFont="1" applyBorder="1" applyAlignment="1" applyProtection="1">
      <alignment vertical="center"/>
    </xf>
    <xf numFmtId="4" fontId="21" fillId="2" borderId="24" xfId="6" applyNumberFormat="1" applyFont="1" applyFill="1" applyBorder="1" applyAlignment="1" applyProtection="1">
      <alignment vertical="center"/>
    </xf>
    <xf numFmtId="4" fontId="19" fillId="2" borderId="27" xfId="6" applyNumberFormat="1" applyFont="1" applyFill="1" applyBorder="1" applyAlignment="1" applyProtection="1">
      <alignment horizontal="right" vertical="center"/>
    </xf>
    <xf numFmtId="4" fontId="19" fillId="2" borderId="1" xfId="6" applyNumberFormat="1" applyFont="1" applyFill="1" applyBorder="1" applyAlignment="1" applyProtection="1">
      <alignment horizontal="right" vertical="center"/>
    </xf>
    <xf numFmtId="4" fontId="19" fillId="2" borderId="1" xfId="6" applyNumberFormat="1" applyFont="1" applyFill="1" applyBorder="1" applyAlignment="1" applyProtection="1">
      <alignment vertical="center"/>
    </xf>
    <xf numFmtId="4" fontId="17" fillId="0" borderId="0" xfId="6" applyNumberFormat="1" applyFont="1"/>
    <xf numFmtId="0" fontId="18" fillId="3" borderId="9" xfId="1" applyFont="1" applyFill="1" applyBorder="1" applyAlignment="1" applyProtection="1">
      <alignment horizontal="center" vertical="center" wrapText="1"/>
    </xf>
    <xf numFmtId="0" fontId="18" fillId="3" borderId="8" xfId="1" applyFont="1" applyFill="1" applyBorder="1" applyAlignment="1" applyProtection="1">
      <alignment horizontal="center" vertical="center" wrapText="1"/>
    </xf>
    <xf numFmtId="0" fontId="19" fillId="2" borderId="0" xfId="6" applyFont="1" applyFill="1" applyProtection="1"/>
    <xf numFmtId="4" fontId="19" fillId="2" borderId="0" xfId="6" applyNumberFormat="1" applyFont="1" applyFill="1" applyAlignment="1" applyProtection="1">
      <alignment vertical="center"/>
    </xf>
    <xf numFmtId="4" fontId="19" fillId="2" borderId="0" xfId="6" applyNumberFormat="1" applyFont="1" applyFill="1" applyProtection="1"/>
    <xf numFmtId="0" fontId="22" fillId="2" borderId="0" xfId="6" applyNumberFormat="1" applyFont="1" applyFill="1" applyAlignment="1" applyProtection="1"/>
    <xf numFmtId="4" fontId="19" fillId="4" borderId="1" xfId="6" applyNumberFormat="1" applyFont="1" applyFill="1" applyBorder="1" applyProtection="1"/>
    <xf numFmtId="0" fontId="22" fillId="2" borderId="0" xfId="6" applyNumberFormat="1" applyFont="1" applyFill="1" applyAlignment="1" applyProtection="1">
      <alignment horizontal="left"/>
    </xf>
    <xf numFmtId="0" fontId="19" fillId="2" borderId="0" xfId="6" applyNumberFormat="1" applyFont="1" applyFill="1" applyAlignment="1" applyProtection="1">
      <alignment horizontal="left"/>
    </xf>
    <xf numFmtId="0" fontId="17" fillId="0" borderId="0" xfId="6" applyFont="1" applyAlignment="1">
      <alignment horizontal="left"/>
    </xf>
    <xf numFmtId="0" fontId="18" fillId="0" borderId="0" xfId="1" applyFont="1" applyFill="1" applyBorder="1" applyAlignment="1" applyProtection="1">
      <alignment horizontal="center" vertical="center" wrapText="1"/>
    </xf>
    <xf numFmtId="4" fontId="11" fillId="6" borderId="9" xfId="0" applyNumberFormat="1" applyFont="1" applyFill="1" applyBorder="1" applyAlignment="1">
      <alignment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6" xfId="1" applyFont="1" applyBorder="1" applyAlignment="1">
      <alignment vertical="center" wrapText="1"/>
    </xf>
    <xf numFmtId="44" fontId="6" fillId="0" borderId="24" xfId="0" applyNumberFormat="1" applyFont="1" applyBorder="1" applyAlignment="1">
      <alignment vertical="center"/>
    </xf>
    <xf numFmtId="44" fontId="6" fillId="0" borderId="24" xfId="0" applyNumberFormat="1" applyFont="1" applyBorder="1" applyAlignment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24" xfId="0" applyNumberFormat="1" applyFont="1" applyBorder="1" applyAlignment="1">
      <alignment horizontal="center" vertical="center"/>
    </xf>
    <xf numFmtId="4" fontId="6" fillId="3" borderId="6" xfId="1" applyNumberFormat="1" applyFont="1" applyFill="1" applyBorder="1" applyProtection="1">
      <protection locked="0"/>
    </xf>
    <xf numFmtId="3" fontId="6" fillId="3" borderId="8" xfId="1" applyNumberFormat="1" applyFont="1" applyFill="1" applyBorder="1" applyProtection="1"/>
    <xf numFmtId="0" fontId="0" fillId="0" borderId="0" xfId="0" applyAlignment="1">
      <alignment horizontal="left"/>
    </xf>
    <xf numFmtId="4" fontId="0" fillId="0" borderId="0" xfId="0" applyNumberFormat="1"/>
    <xf numFmtId="0" fontId="24" fillId="0" borderId="0" xfId="0" applyFont="1"/>
    <xf numFmtId="0" fontId="0" fillId="0" borderId="0" xfId="0" applyAlignment="1">
      <alignment horizontal="left" indent="1"/>
    </xf>
    <xf numFmtId="0" fontId="17" fillId="0" borderId="0" xfId="6" applyFont="1" applyAlignment="1">
      <alignment vertical="center"/>
    </xf>
    <xf numFmtId="0" fontId="25" fillId="0" borderId="0" xfId="0" applyFont="1"/>
    <xf numFmtId="0" fontId="6" fillId="0" borderId="0" xfId="1" quotePrefix="1" applyFont="1" applyBorder="1" applyAlignment="1" applyProtection="1">
      <alignment horizontal="left" wrapText="1" indent="1"/>
    </xf>
    <xf numFmtId="0" fontId="6" fillId="0" borderId="18" xfId="1" quotePrefix="1" applyFont="1" applyBorder="1" applyProtection="1"/>
    <xf numFmtId="0" fontId="6" fillId="0" borderId="29" xfId="1" quotePrefix="1" applyFont="1" applyBorder="1" applyProtection="1"/>
    <xf numFmtId="4" fontId="6" fillId="0" borderId="4" xfId="1" applyNumberFormat="1" applyFont="1" applyBorder="1" applyAlignment="1" applyProtection="1">
      <alignment horizontal="center"/>
    </xf>
    <xf numFmtId="4" fontId="6" fillId="0" borderId="28" xfId="1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/>
    <xf numFmtId="0" fontId="0" fillId="0" borderId="0" xfId="0" pivotButton="1" applyAlignment="1">
      <alignment horizontal="center" vertical="center"/>
    </xf>
    <xf numFmtId="0" fontId="17" fillId="0" borderId="30" xfId="6" applyFont="1" applyBorder="1"/>
    <xf numFmtId="0" fontId="18" fillId="3" borderId="11" xfId="1" applyFont="1" applyFill="1" applyBorder="1" applyAlignment="1" applyProtection="1">
      <alignment horizontal="center" vertical="center" wrapText="1"/>
    </xf>
    <xf numFmtId="4" fontId="18" fillId="3" borderId="11" xfId="1" quotePrefix="1" applyNumberFormat="1" applyFont="1" applyFill="1" applyBorder="1" applyAlignment="1" applyProtection="1">
      <alignment horizontal="center" vertical="center" wrapText="1"/>
    </xf>
    <xf numFmtId="4" fontId="18" fillId="3" borderId="11" xfId="1" applyNumberFormat="1" applyFont="1" applyFill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4" fontId="19" fillId="2" borderId="1" xfId="6" applyNumberFormat="1" applyFont="1" applyFill="1" applyBorder="1" applyAlignment="1" applyProtection="1">
      <alignment vertical="center" wrapText="1"/>
    </xf>
    <xf numFmtId="4" fontId="21" fillId="0" borderId="1" xfId="6" applyNumberFormat="1" applyFont="1" applyBorder="1" applyAlignment="1" applyProtection="1">
      <alignment vertical="center" wrapText="1"/>
    </xf>
    <xf numFmtId="4" fontId="21" fillId="2" borderId="1" xfId="6" applyNumberFormat="1" applyFont="1" applyFill="1" applyBorder="1" applyAlignment="1" applyProtection="1">
      <alignment vertical="center"/>
    </xf>
    <xf numFmtId="4" fontId="19" fillId="0" borderId="1" xfId="6" applyNumberFormat="1" applyFont="1" applyBorder="1" applyAlignment="1" applyProtection="1">
      <alignment vertical="center"/>
    </xf>
    <xf numFmtId="4" fontId="21" fillId="0" borderId="1" xfId="6" applyNumberFormat="1" applyFont="1" applyBorder="1" applyAlignment="1" applyProtection="1">
      <alignment vertical="center"/>
    </xf>
    <xf numFmtId="0" fontId="18" fillId="3" borderId="32" xfId="1" applyFont="1" applyFill="1" applyBorder="1" applyAlignment="1" applyProtection="1">
      <alignment horizontal="center" vertical="center" wrapText="1"/>
    </xf>
    <xf numFmtId="0" fontId="19" fillId="2" borderId="31" xfId="6" applyFont="1" applyFill="1" applyBorder="1" applyAlignment="1" applyProtection="1">
      <alignment vertical="top" wrapText="1"/>
    </xf>
    <xf numFmtId="0" fontId="19" fillId="2" borderId="31" xfId="6" applyFont="1" applyFill="1" applyBorder="1" applyAlignment="1" applyProtection="1">
      <alignment vertical="center" wrapText="1"/>
    </xf>
    <xf numFmtId="0" fontId="20" fillId="2" borderId="31" xfId="6" applyFont="1" applyFill="1" applyBorder="1" applyAlignment="1" applyProtection="1">
      <alignment vertical="center" wrapText="1"/>
    </xf>
    <xf numFmtId="0" fontId="21" fillId="2" borderId="31" xfId="6" applyFont="1" applyFill="1" applyBorder="1" applyAlignment="1" applyProtection="1">
      <alignment vertical="center" wrapText="1"/>
    </xf>
    <xf numFmtId="0" fontId="20" fillId="2" borderId="33" xfId="6" applyFont="1" applyFill="1" applyBorder="1" applyAlignment="1" applyProtection="1">
      <alignment vertical="center" wrapText="1"/>
    </xf>
    <xf numFmtId="0" fontId="20" fillId="2" borderId="34" xfId="6" applyFont="1" applyFill="1" applyBorder="1" applyAlignment="1" applyProtection="1">
      <alignment vertical="center" wrapText="1"/>
    </xf>
    <xf numFmtId="0" fontId="18" fillId="3" borderId="5" xfId="1" applyNumberFormat="1" applyFont="1" applyFill="1" applyBorder="1" applyAlignment="1" applyProtection="1">
      <alignment horizontal="center" vertical="center" wrapText="1"/>
    </xf>
    <xf numFmtId="0" fontId="21" fillId="3" borderId="35" xfId="6" applyNumberFormat="1" applyFont="1" applyFill="1" applyBorder="1" applyAlignment="1" applyProtection="1">
      <alignment horizontal="center" vertical="center"/>
    </xf>
    <xf numFmtId="0" fontId="21" fillId="3" borderId="21" xfId="6" applyNumberFormat="1" applyFont="1" applyFill="1" applyBorder="1" applyAlignment="1" applyProtection="1">
      <alignment horizontal="center" vertical="center"/>
    </xf>
    <xf numFmtId="0" fontId="21" fillId="3" borderId="36" xfId="6" applyNumberFormat="1" applyFont="1" applyFill="1" applyBorder="1" applyAlignment="1" applyProtection="1">
      <alignment horizontal="center" vertical="center"/>
    </xf>
    <xf numFmtId="4" fontId="18" fillId="3" borderId="15" xfId="6" applyNumberFormat="1" applyFont="1" applyFill="1" applyBorder="1" applyAlignment="1" applyProtection="1">
      <alignment horizontal="right" vertical="center"/>
    </xf>
    <xf numFmtId="4" fontId="19" fillId="2" borderId="24" xfId="6" applyNumberFormat="1" applyFont="1" applyFill="1" applyBorder="1" applyAlignment="1" applyProtection="1">
      <alignment horizontal="right" vertical="center"/>
    </xf>
    <xf numFmtId="4" fontId="19" fillId="2" borderId="28" xfId="6" applyNumberFormat="1" applyFont="1" applyFill="1" applyBorder="1" applyAlignment="1" applyProtection="1">
      <alignment horizontal="right" vertical="center"/>
    </xf>
    <xf numFmtId="4" fontId="18" fillId="3" borderId="6" xfId="6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7" fillId="0" borderId="0" xfId="0" applyFont="1" applyBorder="1"/>
    <xf numFmtId="0" fontId="1" fillId="0" borderId="0" xfId="0" applyFont="1" applyAlignment="1">
      <alignment horizontal="left"/>
    </xf>
    <xf numFmtId="6" fontId="6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7" fillId="0" borderId="17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64" fontId="1" fillId="0" borderId="0" xfId="2" applyNumberFormat="1" applyFont="1" applyAlignment="1">
      <alignment horizontal="center" vertical="center"/>
    </xf>
    <xf numFmtId="4" fontId="19" fillId="2" borderId="1" xfId="6" applyNumberFormat="1" applyFont="1" applyFill="1" applyBorder="1" applyAlignment="1" applyProtection="1">
      <alignment horizontal="center" vertical="center"/>
    </xf>
    <xf numFmtId="0" fontId="18" fillId="3" borderId="7" xfId="6" applyFont="1" applyFill="1" applyBorder="1" applyAlignment="1" applyProtection="1">
      <alignment horizontal="right" vertical="center"/>
    </xf>
    <xf numFmtId="0" fontId="18" fillId="3" borderId="8" xfId="6" applyFont="1" applyFill="1" applyBorder="1" applyAlignment="1" applyProtection="1">
      <alignment horizontal="right" vertical="center"/>
    </xf>
    <xf numFmtId="0" fontId="18" fillId="3" borderId="20" xfId="6" applyFont="1" applyFill="1" applyBorder="1" applyAlignment="1" applyProtection="1">
      <alignment horizontal="right" vertical="center"/>
    </xf>
    <xf numFmtId="0" fontId="21" fillId="3" borderId="19" xfId="6" applyNumberFormat="1" applyFont="1" applyFill="1" applyBorder="1" applyAlignment="1" applyProtection="1">
      <alignment horizontal="center" vertical="center"/>
    </xf>
    <xf numFmtId="0" fontId="21" fillId="3" borderId="21" xfId="6" applyNumberFormat="1" applyFont="1" applyFill="1" applyBorder="1" applyAlignment="1" applyProtection="1">
      <alignment horizontal="center" vertical="center"/>
    </xf>
    <xf numFmtId="4" fontId="21" fillId="0" borderId="1" xfId="6" applyNumberFormat="1" applyFont="1" applyBorder="1" applyAlignment="1" applyProtection="1">
      <alignment horizontal="right" vertical="center" wrapText="1"/>
    </xf>
    <xf numFmtId="4" fontId="21" fillId="0" borderId="1" xfId="6" applyNumberFormat="1" applyFont="1" applyBorder="1" applyAlignment="1" applyProtection="1">
      <alignment horizontal="center" vertical="center" wrapText="1"/>
    </xf>
    <xf numFmtId="0" fontId="5" fillId="6" borderId="7" xfId="0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right" vertical="center"/>
    </xf>
    <xf numFmtId="0" fontId="5" fillId="2" borderId="8" xfId="1" applyFont="1" applyFill="1" applyBorder="1" applyAlignment="1">
      <alignment horizontal="right" vertical="center"/>
    </xf>
    <xf numFmtId="0" fontId="15" fillId="7" borderId="20" xfId="1" applyFont="1" applyFill="1" applyBorder="1" applyAlignment="1">
      <alignment horizontal="left" vertical="center" wrapText="1"/>
    </xf>
    <xf numFmtId="0" fontId="15" fillId="7" borderId="16" xfId="1" applyFont="1" applyFill="1" applyBorder="1" applyAlignment="1">
      <alignment horizontal="left" vertical="center" wrapText="1"/>
    </xf>
    <xf numFmtId="0" fontId="15" fillId="7" borderId="6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23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left"/>
    </xf>
    <xf numFmtId="0" fontId="5" fillId="3" borderId="16" xfId="1" applyFont="1" applyFill="1" applyBorder="1" applyAlignment="1" applyProtection="1">
      <alignment horizontal="left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164" fontId="1" fillId="0" borderId="0" xfId="2" applyNumberFormat="1" applyFont="1" applyAlignment="1">
      <alignment horizontal="right" vertical="center"/>
    </xf>
  </cellXfs>
  <cellStyles count="9">
    <cellStyle name="Normal" xfId="0" builtinId="0"/>
    <cellStyle name="Normal 18" xfId="3" xr:uid="{00000000-0005-0000-0000-000003000000}"/>
    <cellStyle name="Normal 2" xfId="2" xr:uid="{00000000-0005-0000-0000-000004000000}"/>
    <cellStyle name="Normal 2 2 2 2" xfId="4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HOSIM0201" xfId="5" xr:uid="{00000000-0005-0000-0000-000009000000}"/>
    <cellStyle name="Normal_ND03-Sažetak" xfId="1" xr:uid="{00000000-0005-0000-0000-00000A000000}"/>
  </cellStyles>
  <dxfs count="9"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numFmt numFmtId="4" formatCode="#,##0.00"/>
    </dxf>
  </dxfs>
  <tableStyles count="0" defaultTableStyle="TableStyleMedium2" defaultPivotStyle="PivotStyleLight16"/>
  <colors>
    <mruColors>
      <color rgb="FFFFCC99"/>
      <color rgb="FFFFFFCC"/>
      <color rgb="FFCFFD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OSTALI%20KLIJENTI/_KLIJENTI%20-%20korporativni/_%20KLIJENTI%20_%20JAVNA%20NABAVA/_AKTIVNI/IVANI&#262;-GRAD/Obrada%20+%20zahtjev/Obrada%20DI-%20PIVOT%20Tanja(version%202).xlsb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ea Sekelj" refreshedDate="44568.423342708331" createdVersion="6" refreshedVersion="7" minRefreshableVersion="3" recordCount="198" xr:uid="{698E45F1-F4A5-4D9B-B9D6-35A8940B63C9}">
  <cacheSource type="worksheet">
    <worksheetSource ref="A6:N204" sheet="DI konačno-s nadopunama" r:id="rId2"/>
  </cacheSource>
  <cacheFields count="14">
    <cacheField name="R. br." numFmtId="0">
      <sharedItems containsString="0" containsBlank="1" containsNumber="1" containsInteger="1" minValue="1" maxValue="999"/>
    </cacheField>
    <cacheField name="Inv. Broj/ dostupnost podataka" numFmtId="0">
      <sharedItems containsBlank="1" containsMixedTypes="1" containsNumber="1" containsInteger="1" minValue="999" maxValue="999"/>
    </cacheField>
    <cacheField name="Naziv sredstva" numFmtId="0">
      <sharedItems count="199">
        <s v="Društveni dom Jalševec, Zajčićeva ulica 2, Ivanić-Grad"/>
        <s v="Društveni dom Dubrovčak, Ulica braće Radić 4, Lijevi Dubrovčak, Posavski Bregi"/>
        <s v="Društveni dom Opatinec, Ivanićgradska ulica 81, Opatinec, Ivanić-Grad"/>
        <s v="Društveni dom Posavski Bregi, Savska ulica 68, Posavski Bregi"/>
        <s v="Društveni dom Trebovec, Dugoselska ulica 24, Trebovec, Ivaniuć-Grad"/>
        <s v="Društveni dom – stari objekt, Prečno 21, Prečno, Ivanić-Grad"/>
        <s v="Društveni dom – stari objekt, Ulica Dragutina Flajpana 16, Caginec, Ivanić-Grad"/>
        <s v="Društveni dom Breška Greda, Gredska ulica 2, Greda Breška, Posavski Bregi"/>
        <s v="Društveni dom Caginec, Ulica Dragutina Flajpana 3, Caginec, Graberje Ivanićko"/>
        <s v="Društveni dom Deanovec, Ulica Josipa Badalića 69, Deanovec, Graberje Ivanićko"/>
        <s v="Društveni dom Graberje Ivanićko, Zagrebačka ulica 122, Graberje Ivanićko"/>
        <s v="Društveni dom Poljana, Savska ulica 67, Ivanić-Grad"/>
        <s v="Društveni dom Prečno, Prečno 21, Prečno, Ivanić-Grad"/>
        <s v="Društveni dom Šumećani, Ivanićgradska ulica 117, Šumećani, Graberje Ivanićko"/>
        <s v="Društveni dom, Prerovec 39, Prerovec, Ivanić-Grad"/>
        <s v="Društveni dom Lonja, Ulica Stjepana Gregorka 18, Ivanić-Grad"/>
        <s v="Gradska vijećnica, Park hrvatskih branitelja 1, Ivanić-Grad"/>
        <s v="Kundekova kuća-Multi kulturni centar, Kundekova ulica, Ivanić-Grad"/>
        <s v="Mrtvačnica Posavski Bregi, Savska ulica bb, Posavski Bregi, Ivanić-Grad"/>
        <s v="Mrtvačnica u Cagincu, Zagrebačka ulica bb, Caginec, Graberje Ivanićko"/>
        <s v="Mrtvačnica u Dubrovčaku, Ulica braće Radić bb, Lijevi Dubrovčak, Ivanić-Grad"/>
        <s v="Mrtvačnica u Ivanić-Gradu, Školska ulica bb, Ivanić-Grad"/>
        <s v="Niskoenergetska kuća"/>
        <s v="Planinarska kuća, Grabersko brdo bb, Graberje Ivanićko"/>
        <s v="Poduzetnički inkubator, Poduzetnička ulica 11, Ivanić-Grad"/>
        <s v="Poslovna zgrada PUO, Moslavačka ulica 13, Ivanić-Grad"/>
        <s v="Poslovni prostor Dubrovčak lijevi, Braće Radić 4a"/>
        <s v="Društveni dom Donji Šarampov, Majdekova ulica 93, Ivanić-Grad"/>
        <s v="Društveni dom Tarno, Tarno 15, Tarno, Ivanić-Grad"/>
        <s v="Stan u Ivanićkom Graberju (najmoprimac Haramustek Dušanka), Ulica Pavla Pavunića 18, Graberje Ivanićko, Ivanić-Grad"/>
        <s v="Stan u ulici Ljudevita Gaja (najmoprimac Karo Mirsada), Ulica Ljudevita Gaja 6/I, Ivanić-Grad"/>
        <s v="Stan u ulici Ruža (najmoprimac Mirt Marica) 40,94 m2, Ulica ruža 37/III, Ivanić-Grad"/>
        <s v="Stara ambulanta u Posavskim Bregima, Savska ulica 80, Posavski Bregi, Ivanić-Grad"/>
        <s v="Škola – stari objekt, Ulica braće Radić 5, Lijevi Dubrovčak, Ivanić-Grad"/>
        <s v="Stara škola u Opatincu, Ivanićgradska ulica 74, Opatinec, Ivanić-Grad"/>
        <s v="Trgovina, Savska ulica 61, Lijevi Dubrovčak, Posavski Bregi"/>
        <s v="Gradska tržnica u Ivanić Gradu, Maznica bb, Ivanić-Grad (zgrada ima stakleni krov pov. 600 m2)"/>
        <s v="Vatrogasni dom, Savska ulica 55, Posavski Bregi"/>
        <s v="Vatrogasni dom, Ulica Josipa Badalića 56, Deanovec, Graberje Ivanićko"/>
        <s v="Vatrogasni dom, Ulica kralja Tomislava 45, Ivanić-Grad"/>
        <s v="Vatrogasno spremište, Dugoselska ulica 2, Greda Breška, Posavski Bregi"/>
        <s v="Amfiteatar na Zelenjaku"/>
        <s v="Spomen dom Alojza Vulinca, Beliceva ulica 1, Ivanić-Grad"/>
        <s v="Igralište na trgu uz INA-u u Moslavačkoj ulici"/>
        <s v="Tribine i svlačionice ispod tribina nogometnog igrališta, Športski park Zelenjak, Ivanić-Grad "/>
        <s v="Zgrada Obiteljskoga radia Ivanić i Muzeja Ivanić-Grada, Park hrvatskih branitelja 6, Ivanić-Grad"/>
        <s v="Zgrada Pučkog otvorenog učilišta Ivanić-Grad i Gradske knjižnice, Moslavačka 11, Ivanić-Grad"/>
        <s v="Zgrada, garaže i pomoćne zgrade Javne vatrogasne postrojbe i Komunalnog centra, Omladinska 30, Ivanić-Grad"/>
        <s v="Športska dvorana Žeravinec, Ulica Milke Trnine 14, Ivanić-Grad"/>
        <s v="Zgrada Visoke škole Ivanić-Grad, Moslavačka 13, Ivanić-Grad"/>
        <s v="DJEČJI VRTIĆ IVANIĆ GRAD 384 m2, mješovita grada"/>
        <s v="2 nadstrešnice na autobusnom stajalištu, Ulica 65. bataljuna ZNG bb, Ivanić-Grad"/>
        <s v="3 nadstrešnice na autobusnom stajalištu, Savska ulica bb, Posavski Bregi"/>
        <s v="6 nadstrešnica na autobusnom stajalištu, Ivanićgradska ulica bb, Šumećani, Graberje Ivanićko"/>
        <s v="Učenički dom Ivanić Grad, Ulica slobode 37, Ivanić-Grad "/>
        <s v="Dječja igrališta"/>
        <s v="Dječje igralište Graberje"/>
        <s v="Kiosci na tržnici"/>
        <s v="Kiosk - mediapan lakirani kantirani br. 725 (u Gradskoj vijećnici)"/>
        <s v="Kiosk - mediapan lakirani kantirani (u Pučkom otvorenom učilištu)"/>
        <s v="Svjetleći pano, MOSLAVAČKA ULICA, KOD POU-a, 3 kom "/>
        <s v="Svjetleći pano, OMLADINSKA ULICA, SP ZELENJAK "/>
        <s v="Svjetleći pano, ULICA KRALJA TOMISLAVA, KOD GRADSKE UPRAVE "/>
        <s v="Svjetleći pano, ULICA KRALJA TOMISLAVA, KOD MOSLAVAČKE ULICE "/>
        <s v="Svjetleći pano, ULICA MILKE TRNINE, KOD SPORTSKE DVORANE "/>
        <s v="Svjetleći pano, PREDAVCEVA ULICA, PREKO PUTA HŽ KOLODVORA "/>
        <s v="Nadstrešnica na autobusnom stajalištu, Derežani bb, Derežani, Ivanić-Grad"/>
        <s v="Nadstrešnica na autobusnom stajalištu, Dugoselska ulica bb, Greda Breška, Ivanić-Grad"/>
        <s v="Nadstrešnica na autobusnom stajalištu, Dugoselska ulica bb, Trebovec, Ivanić-Grad"/>
        <s v="Nadstrešnica na autobusnom stajalištu, Dugoselska ulica bb, Zelina Breška, Posavski Bregi"/>
        <s v="Nadstrešnica na autobusnom stajalištu, Ivanićgradska ulica bb, Lepšić, Ivanić-Grad"/>
        <s v="Nadstrešnica na autobusnom stajalištu, Ivanićgradska ulica bb, Opatinec, Ivanić-Grad"/>
        <s v="Nadstrešnica na autobusnom stajalištu, Moslavačka ulica bb, Graberje Ivanićko"/>
        <s v="Nadstrešnica na autobusnom stajalištu, Prečno bb, Prečno, Ivanić-Grad"/>
        <s v="Nadstrešnica na autobusnom stajalištu, rerovec bb, Prerovec, Ivanić-Grad"/>
        <s v="Nadstrešnica na autobusnom stajalištu, Tarno bb, Tarno, Ivanić-Grad"/>
        <s v="Trgovina 480 m2, Lijevi Dubrovčak, Posavski Bregi"/>
        <s v="Nadstrešnica na autobusnom stajalištu, Ulica braće Radić bb, Lijevi Dubrovčak, Posavski Bregi"/>
        <s v="Nadstrešnica na autobusnom stajalištu, Ulica braće Radić bb, Topolje, Posavski Bregi"/>
        <s v="Nadstrešnica na autobusnom stajalištu, Ulica Dragutina Flajpana bb, Caginec, Graberje Ivanićko"/>
        <s v="Nadstrešnica na autobusnom stajalištu, Ulica Josipa Badalića bb, Deanovec, Ivanić-Grad"/>
        <s v="Nadstrešnica na autobusnom stajalištu, Zagrebačka ulica bb, Graberje Ivanićko"/>
        <s v="Nadstrešnica na autobusnom stajalištu, Zajčićeva ulica bb, Ivanić-Grad"/>
        <s v="Nadstrešnica, OPATINEC, ULICA MLAKA – KOD JEZERCA "/>
        <s v="Nadstrešnica, POSAVSKI BREGI, DUGOSELSKA ULICA "/>
        <s v="Nadstrešnica, ZELINA BREŠKA, DUGOSELSKA ULICA 42"/>
        <s v="Nadstrešnica, TREBOVEC, DUGOSELSKA ULICA 4b"/>
        <s v="Nadstrešnica, DUBROVČAK LIJEVI, SAVSKA ULICA kod Vugine ulice "/>
        <s v="Nadstrešnica,_x0009_IVANIĆ-GRAD – ŠKOLSKA ULICA, KOD SREDNJE ŠKOLE "/>
        <s v="Nadstrešnica,DUBROVČAK LIJEVI, SAVSKA ULICA kod broja 22 "/>
        <s v="Nadstrešnica. ULICA BRAĆE RADIĆ 22"/>
        <s v="Prostor kod tržnice Maznica -posjetiteljski centar"/>
        <s v="Semaforski uređaj, LOKACIJA 1. SEMAFOR RASKRŠĆE SAVSKA ULICA/ ULICA KRALJA TOMISLAVA"/>
        <s v="Semaforski uređaj, LOKACIJA 2. SEMAFOR RASKRŠĆE MAJDEKOVA/ULICA 65.BATALJUNA ZNG ( Državna cesta D43 )"/>
        <s v="Semaforski uređaj, LOKACIJA 3. SEMAFOR RASKRŠĆE ŠIFTAROVA ULICA/ULICA 65.BATALJUNA ZNG ( Državna cesta D43 )"/>
        <s v="Semaforski uređaj, LOKACIJA 4. SEMAFOR RASKRŠĆE ŽITNA ULICA/ULICA 65.BATALJUNA ZNG ( Državna cesta D43 )"/>
        <s v="Semaforski uređaj, LOKACIJA 5. SEMAFOR RASKRŠĆE SAVSKA ULICA/MAJDEKOVA ULICA"/>
        <s v="Semaforski uređaj, LOKACIJA 6. SIGNALIZACIJA NA D43 – PJEŠAČKI PRIJELAZI"/>
        <s v="Semaforski uređaj, LOKACIJA 7. – PAMETNI PJEŠAČKI PRIJELAZI"/>
        <s v="BIKE PARK, Športski park Zelenjak, Ivanić-Grad"/>
        <s v="Svjetleći pano, Beliceva ulica bb, Ivanić-Grad"/>
        <s v="Svjetleći pano, Kolodvorska ulica bb, Ivanić-Grad"/>
        <s v="Svjetleći pano, Moslavačka ulica bb, Ivanić-Grad"/>
        <s v="Svjetleći pano, Predavčeva ulica bb, Ivanić-Grad"/>
        <s v="Svjetleći pano, Ulica Milke Trnine bb, Ivanić-Grad"/>
        <s v="Svjetleći pano, Ulica Stjepana Gregorka bb, Ivanić-Grad"/>
        <s v="Veliki info ormar, KOLODVORSKA ULICA, KOD HŽ PRIJELAZA"/>
        <s v="Veliki info stup,REKLAMNI STUP – ULAZ SA AUTOCESTE, KOD INDUSTRIJSKE CESTE "/>
        <s v="SPLASH PARK, Športski park Zelenjak, Ivanić-Grad"/>
        <s v="Elektropunionica za brzo punjenje električnih vozila, Moslavačka 1, Ivanić-Grad"/>
        <s v="Reciklažno dvorište Tarno na odlagalištu otpada Tarno, Tarno - kontejneri, spremišta, cisterne, agregat, viličar"/>
        <s v="Spomenik Domovinskog rata, Park hrvatskih branitelja, Ivanić-Grad"/>
        <s v="Spomenik molekula vode na šetnici, Školska ulica, Ivanić-Grad"/>
        <s v="Crtež Zorice Turkalj, Gradska vijećnica, Park hrvatskih branitelja 1, Ivanić-Grad"/>
        <s v="Slika Ljerke Njerž, Gradska vijećnica, Park hrvatskih branitelja 1, Ivanić-Grad"/>
        <s v="Slika Ivane Ožetski, Gradska vijećnica, Park hrvatskih branitelja 1, Ivanić-Grad"/>
        <s v="Spomenik Josipa Badalića, Deanovec"/>
        <s v="Replika tvrđave Ivanić, Park hrvatskih branitelja, Ivanić-Grad"/>
        <s v="Spomenik NOB-a Ivanić-Grad, Ulica Alojza Vulinca, Park žrtava fašizma i spomen ploča na Domu Alojza Vulinca"/>
        <s v="Spomenik NOB-a Ivanić-Grad, Marekovićeva ulica"/>
        <s v="Spomenik NOB-a Vinko Jeđut-Ćuk, Donja Poljana, Ivanić-Grad"/>
        <s v="Spomenik NOB-a Opatinec (crvena kugla), Ivanićgradska ulica"/>
        <s v="Spomenik Rudolfu Perišinu, Park Rudolfa Perišina, Ivanić-Grad"/>
        <s v="Spomenik NOB-a Prerovec, Prerovec"/>
        <s v="Spomenik NOB-a Posavski Bregi, Savska 65, Posavski Bregi"/>
        <s v="Spomenik-kulturni objekt u selu Caginec k.č.br. 1468 k.o. Caginec"/>
        <s v="Spomenik-kulturni objekt u selu Caginec k.č.br. 2105 k.o. Caginec"/>
        <s v="Raspelo u selu Caginec k.č.br. 3284/2 k.o. Caginec"/>
        <s v="Spomenik-kulturni objekt - Prunice k.č.br. 1442/2 k.o. Posavski Bregi"/>
        <s v="Spomenik-kulturni objekt k.č.br. 262/2 k.o. Šumećani"/>
        <s v="Spomenik Vladimira Nazora, Trg Vladimira Nazora, Ivanić-Grad"/>
        <s v="Spomenik NOB-a Jalševec (srp i čekić), Jalševec"/>
        <s v="Spomenik biskupu Josipu Juraju Posiloviću, Trg hrvatskih branitelja 1, Ivanić-Grad"/>
        <s v="Spomenik biskupa Langa, Trg hrvatskih branitelja 1, Ivanić-Grad"/>
        <s v="Centar za obuku vatrogasaca"/>
        <s v="Dječji vrtić Graberje"/>
        <s v="Dom hrvatskih branitelja, Omladinska 30"/>
        <s v="Društveni dom Breška Greda"/>
        <s v="Društveni dom Prečno"/>
        <s v="Društveni dom Prerovec"/>
        <s v="Društveni dom, Ulica Josipa Badalića 69, Deanovec, Graberje Ivanićko"/>
        <s v="DV Graberje -Nekretnina  kčbr.38/5 zk.ul.1051 "/>
        <s v="Dvorana u Posavskim Bregima"/>
        <s v="Garaže u Ivanić Gradu (Vukovarska 2-4"/>
        <s v="Gradski muzej"/>
        <s v="Institut za futurizam"/>
        <s v="Lovačka kuća u Graberskom Brdu"/>
        <s v="Reciklažno dvorište Tarno, "/>
        <s v="Mrtvačnica u Dubrovčaku"/>
        <s v="Novi poslovni prostor uz pučki dom Trebovec"/>
        <s v="Objekat za stradalnike domovinskog rata"/>
        <s v="Poslovni prostor u Dubrovčaku Lijevom 480 m2"/>
        <s v="Potkrovlje Pučko otvoreno učilište - u pripremi "/>
        <s v="Pučki Dom Šumečani"/>
        <s v="Pučki dom u Poljani"/>
        <s v="Skladište i nadstrešnica u Dubrovčaku"/>
        <s v="Sportska dvorana Graberje"/>
        <s v="Sportska dvorana Ivanićko Graberje"/>
        <s v="Sportska dvorana u Posavskim Bregima -projekti"/>
        <s v="Sportska dvorana Žeravinec"/>
        <s v="Sportsko kulturni centar Poljana"/>
        <s v="Starogradska vijećnica"/>
        <s v="Škola Caginec"/>
        <s v="Trgovina i skladište Dubrovčak"/>
        <s v="Trgovina i ugostiteljski objekt u Cagincu"/>
        <s v="Trgovina i ugostiteljski objekt u Deanovcu"/>
        <s v="Zgrada bivše pošte u Ivanić Gradu"/>
        <s v="Zgrada Crvenog Križa"/>
        <s v="Zgrada POS-a-komunalna infrastruktura"/>
        <s v="Zgrada poticajne stanogradnje"/>
        <s v="Zgrada VP - energetska učinkovitost"/>
        <s v="Nekretnina 2206/2 zk.ul.3389 k.o. Ivanić Grad"/>
        <s v="Nekretnina k.č.br 242/2 zk.ul.655 k.o. Šarampov"/>
        <s v="Nekretnina k.č.br.243/2 zk.ul. 19 k.o. Šaarampov površ"/>
        <s v="Nekretnina kčbr.248/2 k.o. Šarampov zona Sjever"/>
        <s v="Autobusna  nadstrešnica"/>
        <s v="Autobusna nadstrešnica Industr. zona TIP Cratar"/>
        <s v="Bike park"/>
        <s v="Izgradnja ugibališta i nadstrešnica Šumećani"/>
        <s v="Krov na dječjem vrtiću  Graberje Ivanićko"/>
        <s v="Krovište Narodno Sveučilište"/>
        <s v="Krovište Zelenjak i uređenje kuglane"/>
        <s v="Ograda na nogometnom igralištu"/>
        <s v="Ograda na sajmištu Posavski Bregi"/>
        <s v="Ograda na Športskom parku Zelenjak"/>
        <s v="Poduzetnički inkubator - pregradni zid"/>
        <s v="Rukomet i badminton teren na Zelenjaku"/>
        <s v="Sanitarni čvor sajmište Posavski Bregi"/>
        <s v="Športski Park Zelenjak- objekt sa postojećim restoranom i kuglanom"/>
        <s v="Štala Dubrovčak"/>
        <s v="Trg u Posavskim Bregima"/>
        <s v="Trg Vladimira Nazora i revit. povijesne jezgre"/>
        <s v="Ugibališta sa peronom"/>
        <s v="Trafostanica u niskoenergetskom naselju"/>
        <s v="Trafostanica UPU 6"/>
        <s v="Trafostanica Zelenjak"/>
        <s v="Umjetnička djela"/>
        <s v="Športski Park Zelenjak" u="1"/>
        <s v="Trgovina 480 m2, Savska ulica 61, Lijevi Dubrovčak, Posavski Bregi" u="1"/>
      </sharedItems>
    </cacheField>
    <cacheField name="ulazi u osiguranja: DA/ NE" numFmtId="0">
      <sharedItems count="2">
        <s v="DA"/>
        <s v="NE"/>
      </sharedItems>
    </cacheField>
    <cacheField name="predmet osiguranja" numFmtId="0">
      <sharedItems count="3">
        <s v="građevinski objekt"/>
        <s v="dodatni objekti"/>
        <s v="umjetnine"/>
      </sharedItems>
    </cacheField>
    <cacheField name="Vlasništvo _x000a_(vlastito ili najam)" numFmtId="0">
      <sharedItems containsBlank="1"/>
    </cacheField>
    <cacheField name="m2" numFmtId="0">
      <sharedItems containsBlank="1" containsMixedTypes="1" containsNumber="1" minValue="7.6" maxValue="2500"/>
    </cacheField>
    <cacheField name="Godina izgradnje (upisati: prije 1964. ili nakon 1964.)" numFmtId="0">
      <sharedItems containsBlank="1"/>
    </cacheField>
    <cacheField name="vrijednosti_x000a_" numFmtId="0">
      <sharedItems containsString="0" containsBlank="1" containsNumber="1" minValue="390" maxValue="20807674.34"/>
    </cacheField>
    <cacheField name="osnovica za obračun premije- UGOVORENA VRIJEDNOST" numFmtId="0">
      <sharedItems containsString="0" containsBlank="1" containsNumber="1" minValue="0" maxValue="20807674.34"/>
    </cacheField>
    <cacheField name="Adaptacije na objektu (klimatizacija, grijanje i sl.)" numFmtId="0">
      <sharedItems containsString="0" containsBlank="1" containsNumber="1" minValue="0" maxValue="2000000"/>
    </cacheField>
    <cacheField name="Oprema (inventar, namještaj i dr.)" numFmtId="0">
      <sharedItems containsString="0" containsBlank="1" containsNumber="1" minValue="0" maxValue="1649316.98"/>
    </cacheField>
    <cacheField name="IT oprema (kompjuteri, printeri, TV-i, itd.)" numFmtId="0">
      <sharedItems containsString="0" containsBlank="1" containsNumber="1" minValue="0" maxValue="224000"/>
    </cacheField>
    <cacheField name="Napomena uz stavku osiguranja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8">
  <r>
    <n v="4"/>
    <s v="92"/>
    <x v="0"/>
    <x v="0"/>
    <x v="0"/>
    <s v="vlastito"/>
    <n v="179.1"/>
    <s v="prije 1964."/>
    <n v="985050"/>
    <n v="985050"/>
    <m/>
    <m/>
    <m/>
    <s v="oprema nije u vlasništvu grada"/>
  </r>
  <r>
    <n v="5"/>
    <s v="84"/>
    <x v="1"/>
    <x v="0"/>
    <x v="0"/>
    <s v="vlastito"/>
    <n v="427.8"/>
    <s v="prije 1964."/>
    <n v="2352900"/>
    <n v="2352900"/>
    <n v="100000"/>
    <n v="50000"/>
    <n v="0"/>
    <m/>
  </r>
  <r>
    <n v="6"/>
    <s v="235"/>
    <x v="2"/>
    <x v="0"/>
    <x v="0"/>
    <s v="vlastito"/>
    <n v="186.45"/>
    <s v="prije 1964."/>
    <n v="1025474.9999999999"/>
    <n v="1025474.9999999999"/>
    <m/>
    <m/>
    <m/>
    <m/>
  </r>
  <r>
    <n v="7"/>
    <s v="79"/>
    <x v="3"/>
    <x v="0"/>
    <x v="0"/>
    <s v="vlastito"/>
    <n v="219"/>
    <s v="prije 1964."/>
    <n v="1204500"/>
    <n v="1204500"/>
    <n v="50000"/>
    <n v="50000"/>
    <n v="0"/>
    <m/>
  </r>
  <r>
    <n v="8"/>
    <s v="87"/>
    <x v="4"/>
    <x v="0"/>
    <x v="0"/>
    <s v="vlastito"/>
    <n v="100"/>
    <s v="prije 1964."/>
    <n v="550000"/>
    <n v="550000"/>
    <n v="64000"/>
    <n v="30000"/>
    <n v="0"/>
    <m/>
  </r>
  <r>
    <n v="9"/>
    <s v="podatak sa police"/>
    <x v="5"/>
    <x v="0"/>
    <x v="0"/>
    <s v="vlastito"/>
    <n v="83"/>
    <s v="prije 1964."/>
    <n v="456500"/>
    <n v="456500"/>
    <n v="0"/>
    <n v="0"/>
    <n v="0"/>
    <m/>
  </r>
  <r>
    <n v="10"/>
    <s v="podatak sa police"/>
    <x v="6"/>
    <x v="0"/>
    <x v="0"/>
    <s v="vlastito"/>
    <n v="150"/>
    <s v="prije 1964."/>
    <n v="825000"/>
    <n v="825000"/>
    <n v="0"/>
    <n v="0"/>
    <n v="0"/>
    <m/>
  </r>
  <r>
    <n v="12"/>
    <s v="podatak sa police"/>
    <x v="7"/>
    <x v="0"/>
    <x v="0"/>
    <s v="vlastito"/>
    <n v="311.25"/>
    <s v="prije 1964."/>
    <n v="1711875"/>
    <n v="1711875"/>
    <n v="43000"/>
    <n v="20000"/>
    <n v="0"/>
    <m/>
  </r>
  <r>
    <n v="13"/>
    <s v="podatak sa police"/>
    <x v="8"/>
    <x v="0"/>
    <x v="0"/>
    <s v="vlastito"/>
    <n v="90"/>
    <s v="prije 1964."/>
    <n v="495000"/>
    <n v="495000"/>
    <n v="60000"/>
    <n v="30000"/>
    <n v="0"/>
    <m/>
  </r>
  <r>
    <n v="14"/>
    <s v="83"/>
    <x v="9"/>
    <x v="0"/>
    <x v="0"/>
    <s v="vlastito"/>
    <n v="151.30000000000001"/>
    <s v="prije 1964."/>
    <n v="379828.19"/>
    <n v="832150.00000000012"/>
    <n v="50000"/>
    <n v="30000"/>
    <n v="0"/>
    <m/>
  </r>
  <r>
    <n v="15"/>
    <s v="podatak sa police"/>
    <x v="10"/>
    <x v="0"/>
    <x v="0"/>
    <s v="vlastito"/>
    <n v="128.99"/>
    <s v="prije 1964."/>
    <n v="709445"/>
    <n v="709445"/>
    <n v="40000"/>
    <n v="30000"/>
    <n v="0"/>
    <m/>
  </r>
  <r>
    <n v="16"/>
    <s v="podatak sa police"/>
    <x v="11"/>
    <x v="0"/>
    <x v="0"/>
    <s v="vlastito"/>
    <n v="70.62"/>
    <s v="prije 1964."/>
    <n v="388410"/>
    <n v="388410"/>
    <n v="0"/>
    <n v="0"/>
    <n v="0"/>
    <m/>
  </r>
  <r>
    <n v="18"/>
    <s v="podatak sa police"/>
    <x v="12"/>
    <x v="0"/>
    <x v="0"/>
    <s v="vlastito"/>
    <n v="105.41"/>
    <s v="prije 1964."/>
    <n v="579755"/>
    <n v="579755"/>
    <n v="0"/>
    <n v="20000"/>
    <n v="0"/>
    <m/>
  </r>
  <r>
    <n v="20"/>
    <s v="podatak sa police"/>
    <x v="13"/>
    <x v="0"/>
    <x v="0"/>
    <s v="vlastito"/>
    <n v="180"/>
    <s v="prije 1964."/>
    <n v="990000"/>
    <n v="990000"/>
    <n v="30000"/>
    <n v="20000"/>
    <n v="0"/>
    <m/>
  </r>
  <r>
    <n v="21"/>
    <s v="podatak sa police"/>
    <x v="14"/>
    <x v="0"/>
    <x v="0"/>
    <s v="vlastito"/>
    <n v="137"/>
    <s v="prije 1964."/>
    <n v="753500"/>
    <n v="753500"/>
    <n v="0"/>
    <n v="5000"/>
    <n v="0"/>
    <m/>
  </r>
  <r>
    <n v="23"/>
    <s v="podatak sa police"/>
    <x v="15"/>
    <x v="0"/>
    <x v="0"/>
    <s v="vlastito"/>
    <n v="153"/>
    <s v="prije 1964."/>
    <n v="841500"/>
    <n v="841500"/>
    <n v="100000"/>
    <n v="30000"/>
    <n v="2000"/>
    <m/>
  </r>
  <r>
    <n v="27"/>
    <s v="podatak sa police"/>
    <x v="16"/>
    <x v="0"/>
    <x v="0"/>
    <s v="vlastito"/>
    <n v="839"/>
    <s v="prije 1964."/>
    <n v="4614500"/>
    <n v="4614500"/>
    <n v="100000"/>
    <n v="150000"/>
    <n v="200000"/>
    <m/>
  </r>
  <r>
    <n v="30"/>
    <s v="511"/>
    <x v="17"/>
    <x v="0"/>
    <x v="0"/>
    <s v="vlastito"/>
    <n v="770"/>
    <s v="prije 1964."/>
    <n v="4235000"/>
    <n v="4235000"/>
    <n v="0"/>
    <n v="0"/>
    <n v="0"/>
    <m/>
  </r>
  <r>
    <n v="33"/>
    <s v="74"/>
    <x v="18"/>
    <x v="0"/>
    <x v="0"/>
    <s v="vlastito"/>
    <n v="108"/>
    <s v="prije 1964."/>
    <n v="594000"/>
    <n v="594000"/>
    <n v="5000"/>
    <n v="0"/>
    <n v="0"/>
    <m/>
  </r>
  <r>
    <n v="34"/>
    <s v="233"/>
    <x v="19"/>
    <x v="0"/>
    <x v="0"/>
    <s v="vlastito"/>
    <n v="73"/>
    <s v="nakon 1964."/>
    <n v="401500"/>
    <n v="401500"/>
    <n v="0"/>
    <n v="0"/>
    <n v="0"/>
    <m/>
  </r>
  <r>
    <n v="36"/>
    <s v="542"/>
    <x v="20"/>
    <x v="0"/>
    <x v="0"/>
    <s v="vlastito"/>
    <n v="80"/>
    <s v="prije 1964."/>
    <n v="440000"/>
    <n v="440000"/>
    <n v="10000"/>
    <n v="0"/>
    <n v="0"/>
    <m/>
  </r>
  <r>
    <n v="37"/>
    <s v="89"/>
    <x v="21"/>
    <x v="0"/>
    <x v="0"/>
    <s v="vlastito"/>
    <n v="73"/>
    <s v="nakon 1964."/>
    <n v="401500"/>
    <n v="401500"/>
    <n v="50000"/>
    <n v="0"/>
    <n v="0"/>
    <m/>
  </r>
  <r>
    <n v="38"/>
    <s v="571"/>
    <x v="22"/>
    <x v="1"/>
    <x v="0"/>
    <s v="vlastito"/>
    <n v="108"/>
    <s v="nakon 1964."/>
    <n v="484580"/>
    <n v="594000"/>
    <m/>
    <m/>
    <m/>
    <s v="klijent maknuo s popisa, osigurano preko DV Ivanić"/>
  </r>
  <r>
    <n v="41"/>
    <s v="podatak sa police"/>
    <x v="23"/>
    <x v="0"/>
    <x v="0"/>
    <s v="vlastito"/>
    <n v="97.85"/>
    <s v="prije 1964."/>
    <n v="538175"/>
    <n v="538175"/>
    <n v="0"/>
    <n v="20000"/>
    <n v="0"/>
    <m/>
  </r>
  <r>
    <n v="42"/>
    <s v="693"/>
    <x v="24"/>
    <x v="0"/>
    <x v="0"/>
    <s v="vlastito"/>
    <n v="790.7"/>
    <s v="nakon 1964."/>
    <n v="4348850"/>
    <n v="4348850"/>
    <n v="50000"/>
    <n v="135000"/>
    <n v="59000"/>
    <m/>
  </r>
  <r>
    <n v="43"/>
    <s v="podatak sa police"/>
    <x v="25"/>
    <x v="0"/>
    <x v="0"/>
    <m/>
    <n v="512"/>
    <m/>
    <n v="2816000"/>
    <n v="2816000"/>
    <m/>
    <m/>
    <m/>
    <s v="VEZA BR 182, vidjeti, nisam sigurna za vrijednosti"/>
  </r>
  <r>
    <n v="44"/>
    <s v="podatak sa police"/>
    <x v="26"/>
    <x v="0"/>
    <x v="0"/>
    <s v="vlastito"/>
    <n v="120"/>
    <s v="prije 1964."/>
    <n v="660000"/>
    <n v="660000"/>
    <n v="0"/>
    <n v="0"/>
    <n v="0"/>
    <m/>
  </r>
  <r>
    <n v="50"/>
    <s v="226"/>
    <x v="27"/>
    <x v="0"/>
    <x v="0"/>
    <s v="vlastito"/>
    <n v="130"/>
    <s v="prije 1964."/>
    <n v="715000"/>
    <n v="715000"/>
    <n v="30000"/>
    <n v="10000"/>
    <n v="0"/>
    <m/>
  </r>
  <r>
    <n v="51"/>
    <s v="229"/>
    <x v="28"/>
    <x v="0"/>
    <x v="0"/>
    <s v="vlastito"/>
    <n v="78.45"/>
    <s v="nakon 1964."/>
    <n v="431475"/>
    <n v="431475"/>
    <n v="0"/>
    <n v="15000"/>
    <n v="0"/>
    <m/>
  </r>
  <r>
    <n v="58"/>
    <s v="181"/>
    <x v="29"/>
    <x v="1"/>
    <x v="0"/>
    <s v="vlastito"/>
    <n v="28.97"/>
    <s v="nakon 1964."/>
    <n v="173820"/>
    <n v="173820"/>
    <n v="0"/>
    <n v="0"/>
    <n v="0"/>
    <s v="KlIjent maknuo s popisa"/>
  </r>
  <r>
    <n v="59"/>
    <s v="177"/>
    <x v="30"/>
    <x v="0"/>
    <x v="0"/>
    <s v="vlastito"/>
    <n v="67.02"/>
    <s v="nakon 1964."/>
    <n v="402120"/>
    <n v="402120"/>
    <n v="0"/>
    <n v="0"/>
    <n v="0"/>
    <m/>
  </r>
  <r>
    <n v="60"/>
    <s v="176"/>
    <x v="31"/>
    <x v="0"/>
    <x v="0"/>
    <s v="vlastito"/>
    <n v="40.94"/>
    <s v="nakon 1964."/>
    <n v="245640"/>
    <n v="245640"/>
    <n v="0"/>
    <n v="0"/>
    <n v="0"/>
    <m/>
  </r>
  <r>
    <n v="61"/>
    <s v="408"/>
    <x v="32"/>
    <x v="0"/>
    <x v="0"/>
    <s v="vlastito"/>
    <n v="249.69"/>
    <s v="prije 1964."/>
    <n v="1373295"/>
    <n v="1373295"/>
    <n v="0"/>
    <n v="0"/>
    <n v="0"/>
    <m/>
  </r>
  <r>
    <n v="63"/>
    <s v="podatak sa police"/>
    <x v="33"/>
    <x v="0"/>
    <x v="0"/>
    <s v="vlastito"/>
    <n v="550"/>
    <s v="prije 1964."/>
    <n v="3025000"/>
    <n v="3025000"/>
    <n v="0"/>
    <n v="0"/>
    <n v="0"/>
    <m/>
  </r>
  <r>
    <n v="65"/>
    <s v="236"/>
    <x v="34"/>
    <x v="0"/>
    <x v="0"/>
    <s v="vlastito"/>
    <n v="320"/>
    <s v="prije 1964."/>
    <n v="1760000"/>
    <n v="1760000"/>
    <n v="0"/>
    <n v="0"/>
    <n v="0"/>
    <m/>
  </r>
  <r>
    <n v="69"/>
    <s v="podatak sa police"/>
    <x v="35"/>
    <x v="0"/>
    <x v="0"/>
    <s v="vlastito"/>
    <n v="165"/>
    <s v="prije 1964."/>
    <n v="900000"/>
    <n v="900000"/>
    <n v="0"/>
    <n v="0"/>
    <n v="0"/>
    <s v="Tanja podatak"/>
  </r>
  <r>
    <n v="70"/>
    <s v="72"/>
    <x v="36"/>
    <x v="0"/>
    <x v="0"/>
    <s v="vlastito"/>
    <s v="stakleni krov 600 m2"/>
    <m/>
    <n v="1872902.36"/>
    <n v="1872902.36"/>
    <m/>
    <m/>
    <m/>
    <m/>
  </r>
  <r>
    <n v="71"/>
    <s v="podatak sa police"/>
    <x v="37"/>
    <x v="0"/>
    <x v="0"/>
    <s v="vlastito"/>
    <n v="130"/>
    <s v="prije 1964."/>
    <n v="715000"/>
    <n v="715000"/>
    <n v="0"/>
    <n v="0"/>
    <n v="0"/>
    <s v="oprema nije u vlasništvu grada- ne osigurava se"/>
  </r>
  <r>
    <n v="72"/>
    <s v="podatak sa police"/>
    <x v="38"/>
    <x v="0"/>
    <x v="0"/>
    <s v="vlastito"/>
    <n v="307.14"/>
    <s v="prije 1964."/>
    <n v="1689270"/>
    <n v="1689270"/>
    <n v="0"/>
    <n v="0"/>
    <n v="0"/>
    <n v="0"/>
  </r>
  <r>
    <n v="73"/>
    <s v="podatak sa police"/>
    <x v="39"/>
    <x v="0"/>
    <x v="0"/>
    <s v="vlastito"/>
    <n v="191"/>
    <s v="prije 1964."/>
    <n v="1050500"/>
    <n v="1050500"/>
    <n v="0"/>
    <n v="0"/>
    <n v="0"/>
    <n v="0"/>
  </r>
  <r>
    <n v="74"/>
    <s v="podatak sa police"/>
    <x v="40"/>
    <x v="0"/>
    <x v="0"/>
    <s v="vlastito"/>
    <n v="147.02000000000001"/>
    <s v="prije 1964."/>
    <n v="808610"/>
    <n v="808610"/>
    <n v="0"/>
    <n v="0"/>
    <n v="0"/>
    <n v="0"/>
  </r>
  <r>
    <n v="87"/>
    <s v="822"/>
    <x v="41"/>
    <x v="0"/>
    <x v="0"/>
    <s v="vlastito"/>
    <s v="431 m2"/>
    <s v="nakon 1964."/>
    <n v="728702.58"/>
    <n v="728702.58"/>
    <n v="0"/>
    <n v="0"/>
    <n v="0"/>
    <m/>
  </r>
  <r>
    <n v="145"/>
    <s v="podatak sa police"/>
    <x v="42"/>
    <x v="0"/>
    <x v="0"/>
    <s v="vlastito"/>
    <n v="494"/>
    <s v="prije 1964."/>
    <n v="2717000"/>
    <n v="2717000"/>
    <n v="30000"/>
    <n v="20000"/>
    <n v="15000"/>
    <m/>
  </r>
  <r>
    <n v="154"/>
    <s v="698"/>
    <x v="43"/>
    <x v="0"/>
    <x v="0"/>
    <s v="vlastito"/>
    <m/>
    <m/>
    <n v="484866.92"/>
    <n v="484866.92"/>
    <m/>
    <m/>
    <m/>
    <m/>
  </r>
  <r>
    <n v="161"/>
    <s v="819"/>
    <x v="44"/>
    <x v="0"/>
    <x v="0"/>
    <s v="vlastito"/>
    <n v="648.03"/>
    <s v="nakon 1964."/>
    <n v="1630200.77"/>
    <n v="2112200.77"/>
    <n v="452000"/>
    <n v="30000"/>
    <n v="0"/>
    <m/>
  </r>
  <r>
    <n v="181"/>
    <m/>
    <x v="45"/>
    <x v="0"/>
    <x v="0"/>
    <s v="vlastito"/>
    <n v="393"/>
    <s v="prije 1964."/>
    <n v="2161500"/>
    <n v="2161500"/>
    <m/>
    <m/>
    <m/>
    <s v="oprema nije vlasništvo grada, zgradu treba osigurati"/>
  </r>
  <r>
    <n v="182"/>
    <m/>
    <x v="46"/>
    <x v="0"/>
    <x v="0"/>
    <s v="vlastito"/>
    <n v="2500"/>
    <s v="prije 1964."/>
    <n v="9934128.3200000003"/>
    <n v="13750000"/>
    <n v="2000000"/>
    <n v="1649316.98"/>
    <n v="224000"/>
    <s v="zgradu i opremu osiguralo POU do 19.1.2022., / polica dostavljena 5.1.2021."/>
  </r>
  <r>
    <n v="183"/>
    <m/>
    <x v="47"/>
    <x v="0"/>
    <x v="0"/>
    <s v="vlastito"/>
    <n v="2026.05"/>
    <s v="nakon 1964."/>
    <n v="11143275"/>
    <n v="11143275"/>
    <n v="185504.66"/>
    <m/>
    <m/>
    <s v="opremu osigurala JVP do 27.9.2023., ali to su strojevi, za ostalo nemamo podatke"/>
  </r>
  <r>
    <n v="184"/>
    <m/>
    <x v="48"/>
    <x v="0"/>
    <x v="0"/>
    <s v="vlastito"/>
    <n v="2259"/>
    <s v="nakon 1964."/>
    <n v="20807674.34"/>
    <n v="20807674.34"/>
    <n v="1683329.57"/>
    <n v="1484459.2"/>
    <n v="22347.16"/>
    <s v="zgradu i opremu osigurala Gradska zajednica Športskih udruga do 1.4.2022./ polica dosta 5.1.2021."/>
  </r>
  <r>
    <n v="195"/>
    <m/>
    <x v="49"/>
    <x v="0"/>
    <x v="0"/>
    <s v="vlastito"/>
    <n v="264"/>
    <s v="nakon 1964."/>
    <n v="1452000"/>
    <n v="1452000"/>
    <n v="0"/>
    <n v="0"/>
    <n v="0"/>
    <s v="potrebno je osigurati zgradu, oprema nije vlasništvo grada"/>
  </r>
  <r>
    <n v="999"/>
    <n v="999"/>
    <x v="50"/>
    <x v="0"/>
    <x v="0"/>
    <m/>
    <n v="384"/>
    <m/>
    <m/>
    <n v="2112000"/>
    <m/>
    <n v="25798.21"/>
    <m/>
    <s v="podatak sa police, dostavljeno 5.1.2021."/>
  </r>
  <r>
    <n v="84"/>
    <s v="naknadna dostava podataka"/>
    <x v="51"/>
    <x v="0"/>
    <x v="1"/>
    <s v="vlastito"/>
    <n v="19.52"/>
    <m/>
    <n v="29280"/>
    <n v="29280"/>
    <m/>
    <m/>
    <m/>
    <m/>
  </r>
  <r>
    <n v="85"/>
    <s v="naknadna dostava podataka"/>
    <x v="52"/>
    <x v="0"/>
    <x v="1"/>
    <s v="vlastito"/>
    <n v="27.12"/>
    <m/>
    <n v="40680"/>
    <n v="40680"/>
    <m/>
    <m/>
    <m/>
    <m/>
  </r>
  <r>
    <n v="86"/>
    <s v="naknadna dostava podataka"/>
    <x v="53"/>
    <x v="0"/>
    <x v="1"/>
    <s v="vlastito"/>
    <n v="45.6"/>
    <m/>
    <n v="68400"/>
    <n v="68400"/>
    <m/>
    <m/>
    <m/>
    <m/>
  </r>
  <r>
    <n v="999"/>
    <n v="999"/>
    <x v="54"/>
    <x v="0"/>
    <x v="0"/>
    <m/>
    <m/>
    <m/>
    <m/>
    <n v="7125210"/>
    <m/>
    <m/>
    <m/>
    <m/>
  </r>
  <r>
    <n v="91"/>
    <s v="455"/>
    <x v="55"/>
    <x v="0"/>
    <x v="1"/>
    <m/>
    <m/>
    <m/>
    <n v="1445162.55"/>
    <n v="1445162.55"/>
    <m/>
    <m/>
    <m/>
    <m/>
  </r>
  <r>
    <n v="92"/>
    <s v="765"/>
    <x v="56"/>
    <x v="0"/>
    <x v="1"/>
    <m/>
    <m/>
    <m/>
    <n v="18125"/>
    <n v="18125"/>
    <m/>
    <m/>
    <m/>
    <m/>
  </r>
  <r>
    <n v="94"/>
    <s v="442"/>
    <x v="57"/>
    <x v="0"/>
    <x v="1"/>
    <m/>
    <m/>
    <m/>
    <n v="10160.16"/>
    <n v="10160.16"/>
    <m/>
    <m/>
    <m/>
    <m/>
  </r>
  <r>
    <n v="95"/>
    <s v="727"/>
    <x v="58"/>
    <x v="0"/>
    <x v="1"/>
    <s v="vlastito"/>
    <m/>
    <m/>
    <n v="26250"/>
    <n v="0"/>
    <m/>
    <n v="26250"/>
    <m/>
    <s v="to je oprema, nije građevinski objekt"/>
  </r>
  <r>
    <n v="96"/>
    <s v="725"/>
    <x v="59"/>
    <x v="0"/>
    <x v="1"/>
    <s v="vlastito"/>
    <m/>
    <m/>
    <n v="26250"/>
    <n v="0"/>
    <m/>
    <n v="26250"/>
    <m/>
    <s v="to je oprema, nije građevinski objekt"/>
  </r>
  <r>
    <n v="100"/>
    <s v="naknadna dostava podataka"/>
    <x v="60"/>
    <x v="0"/>
    <x v="1"/>
    <s v="vlastito"/>
    <m/>
    <m/>
    <n v="84000"/>
    <n v="84000"/>
    <m/>
    <m/>
    <m/>
    <m/>
  </r>
  <r>
    <n v="101"/>
    <s v="naknadna dostava podataka"/>
    <x v="61"/>
    <x v="0"/>
    <x v="1"/>
    <s v="vlastito"/>
    <m/>
    <m/>
    <n v="28000"/>
    <n v="28000"/>
    <m/>
    <m/>
    <m/>
    <m/>
  </r>
  <r>
    <n v="102"/>
    <s v="naknadna dostava podataka"/>
    <x v="62"/>
    <x v="0"/>
    <x v="1"/>
    <s v="vlastito"/>
    <m/>
    <m/>
    <n v="28000"/>
    <n v="28000"/>
    <m/>
    <m/>
    <m/>
    <m/>
  </r>
  <r>
    <n v="103"/>
    <s v="naknadna dostava podataka"/>
    <x v="63"/>
    <x v="0"/>
    <x v="1"/>
    <s v="vlastito"/>
    <m/>
    <m/>
    <n v="28000"/>
    <n v="28000"/>
    <m/>
    <m/>
    <m/>
    <m/>
  </r>
  <r>
    <n v="104"/>
    <s v="naknadna dostava podataka"/>
    <x v="64"/>
    <x v="0"/>
    <x v="1"/>
    <s v="vlastito"/>
    <m/>
    <m/>
    <n v="28000"/>
    <n v="28000"/>
    <m/>
    <m/>
    <m/>
    <m/>
  </r>
  <r>
    <n v="105"/>
    <s v="naknadna dostava podataka"/>
    <x v="65"/>
    <x v="0"/>
    <x v="1"/>
    <s v="vlastito"/>
    <m/>
    <m/>
    <n v="28000"/>
    <n v="28000"/>
    <m/>
    <m/>
    <m/>
    <m/>
  </r>
  <r>
    <n v="106"/>
    <s v="podatak sa police"/>
    <x v="66"/>
    <x v="0"/>
    <x v="1"/>
    <s v="vlastito"/>
    <n v="7.6"/>
    <m/>
    <n v="11400"/>
    <n v="11400"/>
    <m/>
    <m/>
    <m/>
    <m/>
  </r>
  <r>
    <n v="107"/>
    <s v="podatak sa police"/>
    <x v="67"/>
    <x v="0"/>
    <x v="1"/>
    <s v="vlastito"/>
    <n v="7.6"/>
    <m/>
    <n v="11400"/>
    <n v="11400"/>
    <m/>
    <m/>
    <m/>
    <m/>
  </r>
  <r>
    <n v="108"/>
    <s v="podatak sa police"/>
    <x v="68"/>
    <x v="0"/>
    <x v="1"/>
    <s v="vlastito"/>
    <n v="7.6"/>
    <m/>
    <n v="11400"/>
    <n v="11400"/>
    <m/>
    <m/>
    <m/>
    <m/>
  </r>
  <r>
    <n v="109"/>
    <s v="podatak sa police"/>
    <x v="69"/>
    <x v="0"/>
    <x v="1"/>
    <s v="vlastito"/>
    <n v="7.6"/>
    <m/>
    <n v="11400"/>
    <n v="11400"/>
    <m/>
    <m/>
    <m/>
    <m/>
  </r>
  <r>
    <n v="110"/>
    <s v="podatak sa police"/>
    <x v="70"/>
    <x v="0"/>
    <x v="1"/>
    <s v="vlastito"/>
    <n v="7.6"/>
    <m/>
    <n v="11400"/>
    <n v="11400"/>
    <m/>
    <m/>
    <m/>
    <m/>
  </r>
  <r>
    <n v="111"/>
    <s v="podatak sa police"/>
    <x v="71"/>
    <x v="0"/>
    <x v="1"/>
    <s v="vlastito"/>
    <s v="  7,60"/>
    <m/>
    <n v="11400"/>
    <n v="11400"/>
    <m/>
    <m/>
    <m/>
    <m/>
  </r>
  <r>
    <n v="112"/>
    <s v="podatak sa police"/>
    <x v="72"/>
    <x v="0"/>
    <x v="1"/>
    <s v="vlastito"/>
    <n v="7.6"/>
    <m/>
    <n v="11400"/>
    <n v="11400"/>
    <m/>
    <m/>
    <m/>
    <m/>
  </r>
  <r>
    <n v="113"/>
    <s v="podatak sa police"/>
    <x v="73"/>
    <x v="0"/>
    <x v="1"/>
    <s v="vlastito"/>
    <n v="7.6"/>
    <m/>
    <n v="11400"/>
    <n v="11400"/>
    <m/>
    <m/>
    <m/>
    <m/>
  </r>
  <r>
    <n v="114"/>
    <s v="podatak sa police"/>
    <x v="74"/>
    <x v="0"/>
    <x v="1"/>
    <s v="vlastito"/>
    <n v="7.6"/>
    <m/>
    <n v="11400"/>
    <n v="11400"/>
    <m/>
    <m/>
    <m/>
    <m/>
  </r>
  <r>
    <n v="115"/>
    <s v="podatak sa police"/>
    <x v="75"/>
    <x v="0"/>
    <x v="1"/>
    <s v="vlastito"/>
    <s v="  7,60 "/>
    <m/>
    <n v="11400"/>
    <n v="11400"/>
    <m/>
    <m/>
    <m/>
    <m/>
  </r>
  <r>
    <m/>
    <m/>
    <x v="76"/>
    <x v="0"/>
    <x v="0"/>
    <m/>
    <n v="480"/>
    <m/>
    <n v="2640000"/>
    <n v="2600000"/>
    <m/>
    <m/>
    <m/>
    <s v="Tanja podatak"/>
  </r>
  <r>
    <n v="116"/>
    <s v="podatak sa police"/>
    <x v="77"/>
    <x v="0"/>
    <x v="1"/>
    <s v="vlastito"/>
    <n v="11.92"/>
    <m/>
    <n v="17880"/>
    <n v="17880"/>
    <m/>
    <m/>
    <m/>
    <m/>
  </r>
  <r>
    <n v="117"/>
    <s v="podatak sa police"/>
    <x v="78"/>
    <x v="0"/>
    <x v="1"/>
    <s v="vlastito"/>
    <n v="7.6"/>
    <m/>
    <n v="11400"/>
    <n v="11400"/>
    <m/>
    <m/>
    <m/>
    <m/>
  </r>
  <r>
    <n v="118"/>
    <s v="podatak sa police"/>
    <x v="79"/>
    <x v="0"/>
    <x v="1"/>
    <s v="vlastito"/>
    <n v="11.92"/>
    <m/>
    <n v="17880"/>
    <n v="17880"/>
    <m/>
    <m/>
    <m/>
    <m/>
  </r>
  <r>
    <n v="119"/>
    <s v="podatak sa police"/>
    <x v="80"/>
    <x v="0"/>
    <x v="1"/>
    <s v="vlastito"/>
    <n v="15.2"/>
    <m/>
    <n v="22800"/>
    <n v="22800"/>
    <m/>
    <m/>
    <m/>
    <m/>
  </r>
  <r>
    <n v="120"/>
    <s v="podatak sa police"/>
    <x v="81"/>
    <x v="0"/>
    <x v="1"/>
    <s v="vlastito"/>
    <n v="15.2"/>
    <m/>
    <n v="22800"/>
    <n v="22800"/>
    <m/>
    <m/>
    <m/>
    <m/>
  </r>
  <r>
    <n v="121"/>
    <s v="podatak sa police"/>
    <x v="82"/>
    <x v="0"/>
    <x v="1"/>
    <s v="vlastito"/>
    <s v="  7,60 "/>
    <m/>
    <n v="11400"/>
    <n v="11400"/>
    <m/>
    <m/>
    <m/>
    <m/>
  </r>
  <r>
    <n v="122"/>
    <s v="naknadna dostava podataka"/>
    <x v="83"/>
    <x v="0"/>
    <x v="1"/>
    <s v="vlastito"/>
    <m/>
    <m/>
    <n v="20000"/>
    <n v="20000"/>
    <m/>
    <m/>
    <m/>
    <m/>
  </r>
  <r>
    <n v="123"/>
    <s v="naknadna dostava podataka"/>
    <x v="84"/>
    <x v="0"/>
    <x v="1"/>
    <s v="vlastito"/>
    <m/>
    <m/>
    <n v="20000"/>
    <n v="20000"/>
    <m/>
    <m/>
    <m/>
    <m/>
  </r>
  <r>
    <n v="124"/>
    <s v="naknadna dostava podataka"/>
    <x v="85"/>
    <x v="0"/>
    <x v="1"/>
    <s v="vlastito"/>
    <m/>
    <m/>
    <n v="20000"/>
    <n v="20000"/>
    <m/>
    <m/>
    <m/>
    <m/>
  </r>
  <r>
    <n v="125"/>
    <s v="naknadna dostava podataka"/>
    <x v="86"/>
    <x v="0"/>
    <x v="1"/>
    <s v="vlastito"/>
    <m/>
    <m/>
    <n v="20000"/>
    <n v="20000"/>
    <m/>
    <m/>
    <m/>
    <m/>
  </r>
  <r>
    <n v="126"/>
    <s v="naknadna dostava podataka"/>
    <x v="87"/>
    <x v="0"/>
    <x v="1"/>
    <s v="vlastito"/>
    <m/>
    <m/>
    <n v="20000"/>
    <n v="20000"/>
    <m/>
    <m/>
    <m/>
    <m/>
  </r>
  <r>
    <n v="127"/>
    <s v="naknadna dostava podataka"/>
    <x v="88"/>
    <x v="0"/>
    <x v="1"/>
    <s v="vlastito"/>
    <m/>
    <m/>
    <n v="40000"/>
    <n v="40000"/>
    <m/>
    <m/>
    <m/>
    <m/>
  </r>
  <r>
    <n v="128"/>
    <s v="naknadna dostava podataka"/>
    <x v="89"/>
    <x v="0"/>
    <x v="1"/>
    <s v="vlastito"/>
    <m/>
    <m/>
    <n v="20000"/>
    <n v="20000"/>
    <m/>
    <m/>
    <m/>
    <m/>
  </r>
  <r>
    <n v="129"/>
    <s v="naknadna dostava podataka"/>
    <x v="90"/>
    <x v="0"/>
    <x v="1"/>
    <s v="vlastito"/>
    <m/>
    <m/>
    <n v="20000"/>
    <n v="20000"/>
    <m/>
    <m/>
    <m/>
    <m/>
  </r>
  <r>
    <n v="134"/>
    <s v="697"/>
    <x v="91"/>
    <x v="0"/>
    <x v="1"/>
    <m/>
    <m/>
    <m/>
    <n v="532860.4"/>
    <n v="532860.4"/>
    <m/>
    <m/>
    <m/>
    <s v="u sklopu tržnice Maznica VEZA BR. 70, pitati TZIG?"/>
  </r>
  <r>
    <n v="137"/>
    <s v="naknadna dostava podataka"/>
    <x v="92"/>
    <x v="0"/>
    <x v="1"/>
    <s v="vlastito"/>
    <m/>
    <m/>
    <n v="350000"/>
    <n v="350000"/>
    <m/>
    <m/>
    <m/>
    <m/>
  </r>
  <r>
    <n v="138"/>
    <s v="naknadna dostava podataka"/>
    <x v="93"/>
    <x v="0"/>
    <x v="1"/>
    <s v="vlastito"/>
    <m/>
    <m/>
    <n v="350000"/>
    <n v="350000"/>
    <m/>
    <m/>
    <m/>
    <m/>
  </r>
  <r>
    <n v="139"/>
    <s v="naknadna dostava podataka"/>
    <x v="94"/>
    <x v="0"/>
    <x v="1"/>
    <s v="vlastito"/>
    <m/>
    <m/>
    <n v="350000"/>
    <n v="350000"/>
    <m/>
    <m/>
    <m/>
    <m/>
  </r>
  <r>
    <n v="140"/>
    <s v="naknadna dostava podataka"/>
    <x v="95"/>
    <x v="0"/>
    <x v="1"/>
    <s v="vlastito"/>
    <m/>
    <m/>
    <n v="350000"/>
    <n v="350000"/>
    <m/>
    <m/>
    <m/>
    <m/>
  </r>
  <r>
    <n v="141"/>
    <s v="naknadna dostava podataka"/>
    <x v="96"/>
    <x v="0"/>
    <x v="1"/>
    <s v="vlastito"/>
    <m/>
    <m/>
    <n v="350000"/>
    <n v="350000"/>
    <m/>
    <m/>
    <m/>
    <m/>
  </r>
  <r>
    <n v="142"/>
    <s v="naknadna dostava podataka"/>
    <x v="97"/>
    <x v="0"/>
    <x v="1"/>
    <s v="vlastito"/>
    <m/>
    <m/>
    <n v="350000"/>
    <n v="350000"/>
    <m/>
    <m/>
    <m/>
    <m/>
  </r>
  <r>
    <n v="143"/>
    <s v="naknadna dostava podataka"/>
    <x v="98"/>
    <x v="0"/>
    <x v="1"/>
    <s v="vlastito"/>
    <m/>
    <m/>
    <n v="350000"/>
    <n v="350000"/>
    <m/>
    <m/>
    <m/>
    <m/>
  </r>
  <r>
    <n v="144"/>
    <s v="694"/>
    <x v="99"/>
    <x v="0"/>
    <x v="1"/>
    <s v="vlastito"/>
    <m/>
    <s v="nakon 1964."/>
    <n v="200000"/>
    <n v="200000"/>
    <n v="0"/>
    <n v="0"/>
    <n v="0"/>
    <s v="Tanja-podatak"/>
  </r>
  <r>
    <n v="146"/>
    <s v="podatak sa police"/>
    <x v="100"/>
    <x v="0"/>
    <x v="1"/>
    <s v="vlastito"/>
    <m/>
    <m/>
    <n v="10000"/>
    <n v="10000"/>
    <m/>
    <m/>
    <m/>
    <m/>
  </r>
  <r>
    <n v="147"/>
    <s v="podatak sa police"/>
    <x v="101"/>
    <x v="0"/>
    <x v="1"/>
    <s v="vlastito"/>
    <m/>
    <m/>
    <n v="10000"/>
    <n v="10000"/>
    <m/>
    <m/>
    <m/>
    <m/>
  </r>
  <r>
    <n v="148"/>
    <s v="podatak sa police"/>
    <x v="102"/>
    <x v="0"/>
    <x v="1"/>
    <s v="vlastito"/>
    <m/>
    <m/>
    <n v="10000"/>
    <n v="10000"/>
    <m/>
    <m/>
    <m/>
    <m/>
  </r>
  <r>
    <n v="149"/>
    <s v="podatak sa police"/>
    <x v="103"/>
    <x v="0"/>
    <x v="1"/>
    <s v="vlastito"/>
    <m/>
    <m/>
    <n v="10000"/>
    <n v="10000"/>
    <m/>
    <m/>
    <m/>
    <m/>
  </r>
  <r>
    <n v="150"/>
    <s v="podatak sa police"/>
    <x v="104"/>
    <x v="0"/>
    <x v="1"/>
    <s v="vlastito"/>
    <m/>
    <m/>
    <n v="10000"/>
    <n v="10000"/>
    <m/>
    <m/>
    <m/>
    <m/>
  </r>
  <r>
    <n v="151"/>
    <s v="podatak sa police"/>
    <x v="105"/>
    <x v="0"/>
    <x v="1"/>
    <s v="vlastito"/>
    <m/>
    <m/>
    <n v="10000"/>
    <n v="10000"/>
    <m/>
    <m/>
    <m/>
    <m/>
  </r>
  <r>
    <n v="158"/>
    <s v="naknadna dostava podataka"/>
    <x v="106"/>
    <x v="0"/>
    <x v="1"/>
    <s v="vlastito"/>
    <m/>
    <m/>
    <n v="28000"/>
    <n v="28000"/>
    <m/>
    <m/>
    <m/>
    <m/>
  </r>
  <r>
    <n v="159"/>
    <s v="naknadna dostava podataka"/>
    <x v="107"/>
    <x v="0"/>
    <x v="1"/>
    <s v="vlastito"/>
    <m/>
    <m/>
    <n v="350000"/>
    <n v="350000"/>
    <m/>
    <m/>
    <m/>
    <m/>
  </r>
  <r>
    <n v="160"/>
    <m/>
    <x v="108"/>
    <x v="0"/>
    <x v="1"/>
    <s v="vlastito"/>
    <n v="419"/>
    <s v="nakon 1964."/>
    <n v="2732789.41"/>
    <n v="2732789.41"/>
    <n v="1210347.1100000001"/>
    <n v="0"/>
    <n v="0"/>
    <s v="travnati dio nije predmet osiguranja, zato je samo površina objekta"/>
  </r>
  <r>
    <n v="163"/>
    <s v="695"/>
    <x v="109"/>
    <x v="0"/>
    <x v="1"/>
    <s v="vlastito"/>
    <m/>
    <m/>
    <n v="213067.49"/>
    <n v="213067.49"/>
    <m/>
    <m/>
    <m/>
    <m/>
  </r>
  <r>
    <n v="185"/>
    <m/>
    <x v="110"/>
    <x v="0"/>
    <x v="1"/>
    <s v="vlastito"/>
    <m/>
    <m/>
    <n v="600000"/>
    <n v="600000"/>
    <m/>
    <n v="400000"/>
    <m/>
    <s v="Tanja- podatak"/>
  </r>
  <r>
    <n v="166"/>
    <s v="145"/>
    <x v="111"/>
    <x v="0"/>
    <x v="2"/>
    <s v="vlastito"/>
    <m/>
    <m/>
    <n v="50000"/>
    <n v="50000"/>
    <m/>
    <m/>
    <m/>
    <m/>
  </r>
  <r>
    <n v="167"/>
    <s v="147"/>
    <x v="112"/>
    <x v="0"/>
    <x v="2"/>
    <s v="vlastito"/>
    <m/>
    <m/>
    <n v="30000"/>
    <n v="30000"/>
    <m/>
    <m/>
    <m/>
    <m/>
  </r>
  <r>
    <n v="169"/>
    <s v="46"/>
    <x v="113"/>
    <x v="0"/>
    <x v="2"/>
    <s v="vlastito"/>
    <m/>
    <m/>
    <n v="2500"/>
    <n v="2500"/>
    <m/>
    <m/>
    <m/>
    <m/>
  </r>
  <r>
    <n v="170"/>
    <s v="47"/>
    <x v="114"/>
    <x v="0"/>
    <x v="2"/>
    <s v="vlastito"/>
    <m/>
    <m/>
    <n v="3000"/>
    <n v="3000"/>
    <m/>
    <m/>
    <m/>
    <m/>
  </r>
  <r>
    <n v="171"/>
    <s v="487"/>
    <x v="115"/>
    <x v="0"/>
    <x v="2"/>
    <s v="vlastito"/>
    <m/>
    <m/>
    <n v="5976"/>
    <n v="5976"/>
    <m/>
    <m/>
    <m/>
    <m/>
  </r>
  <r>
    <n v="172"/>
    <s v="146"/>
    <x v="116"/>
    <x v="0"/>
    <x v="2"/>
    <s v="vlastito"/>
    <m/>
    <m/>
    <n v="30000"/>
    <n v="30000"/>
    <m/>
    <m/>
    <m/>
    <m/>
  </r>
  <r>
    <n v="173"/>
    <m/>
    <x v="117"/>
    <x v="0"/>
    <x v="2"/>
    <s v="vlastito"/>
    <m/>
    <m/>
    <n v="10000"/>
    <n v="10000"/>
    <m/>
    <m/>
    <m/>
    <m/>
  </r>
  <r>
    <n v="174"/>
    <m/>
    <x v="118"/>
    <x v="0"/>
    <x v="2"/>
    <s v="vlastito"/>
    <m/>
    <m/>
    <n v="30000"/>
    <n v="30000"/>
    <m/>
    <m/>
    <m/>
    <m/>
  </r>
  <r>
    <n v="175"/>
    <m/>
    <x v="119"/>
    <x v="0"/>
    <x v="2"/>
    <s v="vlastito"/>
    <m/>
    <m/>
    <n v="20000"/>
    <n v="20000"/>
    <m/>
    <m/>
    <m/>
    <m/>
  </r>
  <r>
    <n v="176"/>
    <m/>
    <x v="120"/>
    <x v="0"/>
    <x v="2"/>
    <s v="vlastito"/>
    <m/>
    <m/>
    <n v="30000"/>
    <n v="30000"/>
    <m/>
    <m/>
    <m/>
    <m/>
  </r>
  <r>
    <n v="177"/>
    <m/>
    <x v="121"/>
    <x v="0"/>
    <x v="2"/>
    <s v="vlastito"/>
    <m/>
    <m/>
    <n v="20000"/>
    <n v="20000"/>
    <m/>
    <m/>
    <m/>
    <m/>
  </r>
  <r>
    <n v="178"/>
    <m/>
    <x v="122"/>
    <x v="0"/>
    <x v="2"/>
    <s v="vlastito"/>
    <m/>
    <m/>
    <n v="35000"/>
    <n v="35000"/>
    <m/>
    <m/>
    <m/>
    <m/>
  </r>
  <r>
    <n v="179"/>
    <m/>
    <x v="123"/>
    <x v="0"/>
    <x v="2"/>
    <s v="vlastito"/>
    <m/>
    <m/>
    <n v="10000"/>
    <n v="10000"/>
    <m/>
    <m/>
    <m/>
    <m/>
  </r>
  <r>
    <n v="180"/>
    <m/>
    <x v="124"/>
    <x v="0"/>
    <x v="2"/>
    <s v="vlastito"/>
    <m/>
    <m/>
    <n v="10000"/>
    <n v="10000"/>
    <m/>
    <m/>
    <m/>
    <m/>
  </r>
  <r>
    <n v="186"/>
    <m/>
    <x v="125"/>
    <x v="0"/>
    <x v="2"/>
    <s v="vlastito"/>
    <n v="117"/>
    <s v="prije 1964."/>
    <n v="4680"/>
    <n v="4680"/>
    <m/>
    <m/>
    <m/>
    <m/>
  </r>
  <r>
    <n v="187"/>
    <m/>
    <x v="126"/>
    <x v="0"/>
    <x v="2"/>
    <s v="vlastito"/>
    <n v="55"/>
    <s v="prije 1964."/>
    <n v="2200"/>
    <n v="2200"/>
    <m/>
    <m/>
    <m/>
    <m/>
  </r>
  <r>
    <n v="188"/>
    <m/>
    <x v="127"/>
    <x v="0"/>
    <x v="2"/>
    <s v="vlastito"/>
    <n v="20"/>
    <s v="prije 1964."/>
    <n v="800"/>
    <n v="800"/>
    <m/>
    <m/>
    <m/>
    <m/>
  </r>
  <r>
    <n v="189"/>
    <m/>
    <x v="128"/>
    <x v="0"/>
    <x v="2"/>
    <s v="vlastito"/>
    <n v="158"/>
    <s v="prije 1964."/>
    <n v="9480"/>
    <n v="9480"/>
    <m/>
    <m/>
    <m/>
    <m/>
  </r>
  <r>
    <n v="190"/>
    <m/>
    <x v="129"/>
    <x v="0"/>
    <x v="2"/>
    <s v="vlastito"/>
    <n v="13"/>
    <s v="prije 1964."/>
    <n v="390"/>
    <n v="390"/>
    <m/>
    <m/>
    <m/>
    <m/>
  </r>
  <r>
    <n v="191"/>
    <m/>
    <x v="130"/>
    <x v="0"/>
    <x v="2"/>
    <s v="vlastito"/>
    <m/>
    <m/>
    <n v="25000"/>
    <n v="25000"/>
    <m/>
    <m/>
    <m/>
    <m/>
  </r>
  <r>
    <n v="192"/>
    <m/>
    <x v="131"/>
    <x v="0"/>
    <x v="2"/>
    <s v="vlastito"/>
    <m/>
    <m/>
    <n v="20000"/>
    <n v="20000"/>
    <m/>
    <m/>
    <m/>
    <m/>
  </r>
  <r>
    <n v="193"/>
    <m/>
    <x v="132"/>
    <x v="0"/>
    <x v="2"/>
    <s v="vlastito"/>
    <m/>
    <m/>
    <n v="30000"/>
    <n v="30000"/>
    <m/>
    <m/>
    <m/>
    <m/>
  </r>
  <r>
    <n v="194"/>
    <m/>
    <x v="133"/>
    <x v="0"/>
    <x v="2"/>
    <s v="vlastito"/>
    <m/>
    <m/>
    <n v="30000"/>
    <n v="30000"/>
    <m/>
    <m/>
    <m/>
    <m/>
  </r>
  <r>
    <n v="1"/>
    <s v="661"/>
    <x v="134"/>
    <x v="1"/>
    <x v="0"/>
    <m/>
    <m/>
    <m/>
    <n v="168718.13"/>
    <n v="168718.13"/>
    <m/>
    <m/>
    <m/>
    <s v="nije predmet osiguranja"/>
  </r>
  <r>
    <n v="2"/>
    <m/>
    <x v="135"/>
    <x v="1"/>
    <x v="0"/>
    <m/>
    <m/>
    <m/>
    <n v="7500"/>
    <m/>
    <m/>
    <m/>
    <m/>
    <s v="oprema nije u vlasništvu grada"/>
  </r>
  <r>
    <n v="3"/>
    <s v="483"/>
    <x v="136"/>
    <x v="1"/>
    <x v="0"/>
    <s v="vlastito"/>
    <n v="1025.22"/>
    <s v="nakon"/>
    <n v="5638710"/>
    <n v="271838.89"/>
    <m/>
    <m/>
    <m/>
    <s v="dupla stavka-izbrisati veza br 183"/>
  </r>
  <r>
    <n v="11"/>
    <s v="80"/>
    <x v="137"/>
    <x v="1"/>
    <x v="0"/>
    <m/>
    <m/>
    <m/>
    <n v="600768.68000000005"/>
    <n v="600768.68000000005"/>
    <m/>
    <m/>
    <m/>
    <s v="dupla stavka - izbrisati"/>
  </r>
  <r>
    <n v="17"/>
    <s v="81"/>
    <x v="138"/>
    <x v="1"/>
    <x v="0"/>
    <m/>
    <n v="105.41"/>
    <m/>
    <n v="579755"/>
    <n v="380924.52"/>
    <m/>
    <m/>
    <m/>
    <s v="dupla stavka - izbrisati"/>
  </r>
  <r>
    <n v="19"/>
    <s v="82"/>
    <x v="139"/>
    <x v="1"/>
    <x v="0"/>
    <m/>
    <m/>
    <m/>
    <n v="421870.52"/>
    <n v="421870.52"/>
    <m/>
    <m/>
    <m/>
    <s v="dupla stavka-izbrisati"/>
  </r>
  <r>
    <n v="22"/>
    <s v="podatak sa police"/>
    <x v="140"/>
    <x v="1"/>
    <x v="0"/>
    <m/>
    <n v="151.30000000000001"/>
    <m/>
    <n v="832150.00000000012"/>
    <m/>
    <m/>
    <m/>
    <m/>
    <s v="dupla stavka-izbrisati, VEZA BR 14"/>
  </r>
  <r>
    <n v="24"/>
    <s v="775"/>
    <x v="141"/>
    <x v="1"/>
    <x v="0"/>
    <m/>
    <m/>
    <m/>
    <n v="642500"/>
    <n v="642500"/>
    <m/>
    <m/>
    <m/>
    <s v="nije predmet osiguranja"/>
  </r>
  <r>
    <n v="25"/>
    <s v="722"/>
    <x v="142"/>
    <x v="1"/>
    <x v="0"/>
    <m/>
    <m/>
    <m/>
    <n v="15481081.380000001"/>
    <n v="15481081.380000001"/>
    <m/>
    <m/>
    <m/>
    <s v="nije predmet osiguranja"/>
  </r>
  <r>
    <n v="26"/>
    <s v="232"/>
    <x v="143"/>
    <x v="1"/>
    <x v="0"/>
    <m/>
    <m/>
    <m/>
    <n v="27635.4"/>
    <n v="27635.4"/>
    <m/>
    <m/>
    <m/>
    <s v="nije predmet osiguranja"/>
  </r>
  <r>
    <n v="28"/>
    <s v="677"/>
    <x v="144"/>
    <x v="1"/>
    <x v="0"/>
    <m/>
    <m/>
    <m/>
    <n v="315787.38"/>
    <n v="315787.38"/>
    <m/>
    <m/>
    <m/>
    <s v="dupla stavka-izbrisati VEZA BR 181"/>
  </r>
  <r>
    <n v="29"/>
    <s v="557"/>
    <x v="145"/>
    <x v="1"/>
    <x v="0"/>
    <m/>
    <m/>
    <m/>
    <n v="161149"/>
    <n v="161149"/>
    <m/>
    <m/>
    <m/>
    <s v="nije predmet osiguranja - projekti"/>
  </r>
  <r>
    <n v="31"/>
    <s v="234"/>
    <x v="146"/>
    <x v="1"/>
    <x v="0"/>
    <m/>
    <m/>
    <m/>
    <n v="37440"/>
    <n v="37440"/>
    <m/>
    <m/>
    <m/>
    <s v="dupla stavka-izbrisati VEZA BR 41"/>
  </r>
  <r>
    <n v="32"/>
    <s v="415"/>
    <x v="147"/>
    <x v="1"/>
    <x v="0"/>
    <m/>
    <m/>
    <m/>
    <n v="1025099.02"/>
    <n v="1025099.02"/>
    <m/>
    <m/>
    <m/>
    <s v="dupla stavka-izbrisati VEZA BR 185"/>
  </r>
  <r>
    <n v="35"/>
    <s v="416"/>
    <x v="148"/>
    <x v="1"/>
    <x v="0"/>
    <m/>
    <m/>
    <m/>
    <n v="30359.7"/>
    <n v="30359.7"/>
    <m/>
    <m/>
    <m/>
    <s v="dupla stavka-izbrisati"/>
  </r>
  <r>
    <n v="39"/>
    <s v="230"/>
    <x v="149"/>
    <x v="1"/>
    <x v="0"/>
    <m/>
    <m/>
    <m/>
    <n v="68250"/>
    <n v="68250"/>
    <m/>
    <m/>
    <m/>
    <s v="nije predmet osiguranja-izbrisati"/>
  </r>
  <r>
    <n v="40"/>
    <s v="412"/>
    <x v="150"/>
    <x v="1"/>
    <x v="0"/>
    <m/>
    <m/>
    <m/>
    <n v="729137.15"/>
    <n v="729137.15"/>
    <m/>
    <m/>
    <m/>
    <s v="nije predmet osiguranja-izbrisati"/>
  </r>
  <r>
    <n v="45"/>
    <s v="231"/>
    <x v="151"/>
    <x v="1"/>
    <x v="0"/>
    <m/>
    <n v="480"/>
    <m/>
    <n v="2640000"/>
    <n v="468000"/>
    <m/>
    <m/>
    <m/>
    <s v="nije predmet osiguranja-izbrisati"/>
  </r>
  <r>
    <n v="46"/>
    <s v="672"/>
    <x v="152"/>
    <x v="1"/>
    <x v="0"/>
    <m/>
    <m/>
    <m/>
    <n v="517990"/>
    <n v="517990"/>
    <m/>
    <m/>
    <m/>
    <s v="trodupla stavka-izbrisati, vidi VEZA BR 182"/>
  </r>
  <r>
    <n v="47"/>
    <s v="223"/>
    <x v="153"/>
    <x v="1"/>
    <x v="0"/>
    <m/>
    <m/>
    <m/>
    <n v="2728440"/>
    <n v="2728440"/>
    <m/>
    <m/>
    <m/>
    <s v="dupla stavka-IZBRISATI-VEZA BR 20"/>
  </r>
  <r>
    <n v="48"/>
    <s v="227"/>
    <x v="15"/>
    <x v="1"/>
    <x v="0"/>
    <s v="vlastito"/>
    <n v="153"/>
    <s v="prije"/>
    <n v="758160"/>
    <n v="758160"/>
    <m/>
    <m/>
    <m/>
    <s v="dupla stavka-izbrisati-VEZA BR 23"/>
  </r>
  <r>
    <n v="49"/>
    <s v="228"/>
    <x v="154"/>
    <x v="1"/>
    <x v="0"/>
    <m/>
    <m/>
    <m/>
    <n v="251160"/>
    <n v="251160"/>
    <m/>
    <m/>
    <m/>
    <s v="dupla stavka-izbrisati VEZA BR 16"/>
  </r>
  <r>
    <n v="52"/>
    <s v="86"/>
    <x v="155"/>
    <x v="1"/>
    <x v="0"/>
    <m/>
    <m/>
    <m/>
    <n v="52297.5"/>
    <n v="52297.5"/>
    <m/>
    <m/>
    <m/>
    <s v="nije predmet osiguranja-izbrisati"/>
  </r>
  <r>
    <n v="53"/>
    <m/>
    <x v="156"/>
    <x v="1"/>
    <x v="0"/>
    <m/>
    <m/>
    <m/>
    <n v="374355.86"/>
    <m/>
    <m/>
    <m/>
    <m/>
    <s v="nije predmet osiguranja- u izgradnji"/>
  </r>
  <r>
    <n v="54"/>
    <s v="761"/>
    <x v="157"/>
    <x v="1"/>
    <x v="0"/>
    <m/>
    <m/>
    <m/>
    <n v="400000"/>
    <n v="400000"/>
    <m/>
    <m/>
    <m/>
    <s v="nije predmet osiguranja-izbrisati"/>
  </r>
  <r>
    <n v="55"/>
    <s v="599"/>
    <x v="158"/>
    <x v="1"/>
    <x v="0"/>
    <m/>
    <m/>
    <m/>
    <n v="200683.74"/>
    <n v="200683.74"/>
    <m/>
    <m/>
    <m/>
    <s v="nije predmet osiguranja-izbrisati"/>
  </r>
  <r>
    <n v="56"/>
    <s v="533"/>
    <x v="159"/>
    <x v="1"/>
    <x v="0"/>
    <m/>
    <m/>
    <m/>
    <n v="11542329.57"/>
    <n v="11542329.57"/>
    <m/>
    <m/>
    <m/>
    <s v="dupla stavka-izbrisati VEZA BR 184"/>
  </r>
  <r>
    <n v="57"/>
    <s v="485"/>
    <x v="160"/>
    <x v="1"/>
    <x v="0"/>
    <m/>
    <m/>
    <m/>
    <n v="121735"/>
    <n v="121735"/>
    <m/>
    <m/>
    <m/>
    <s v="nije predmet osiguranja-izbrisati"/>
  </r>
  <r>
    <n v="62"/>
    <s v="556"/>
    <x v="161"/>
    <x v="1"/>
    <x v="0"/>
    <m/>
    <m/>
    <m/>
    <n v="14250000.09"/>
    <n v="14250000.09"/>
    <m/>
    <m/>
    <m/>
    <s v="dupla stavka-izbrisati VEZA BR 27"/>
  </r>
  <r>
    <n v="64"/>
    <s v="78"/>
    <x v="162"/>
    <x v="1"/>
    <x v="0"/>
    <m/>
    <m/>
    <m/>
    <n v="877234.56"/>
    <n v="877234.56"/>
    <m/>
    <m/>
    <m/>
    <s v="nije predmet osiguranja-izbrisati"/>
  </r>
  <r>
    <n v="66"/>
    <s v="85"/>
    <x v="163"/>
    <x v="1"/>
    <x v="0"/>
    <m/>
    <m/>
    <m/>
    <n v="210020.91"/>
    <n v="210020.91"/>
    <m/>
    <m/>
    <m/>
    <s v="nije predmet osiguranja-izbrisati"/>
  </r>
  <r>
    <n v="67"/>
    <s v="225"/>
    <x v="164"/>
    <x v="1"/>
    <x v="0"/>
    <m/>
    <m/>
    <m/>
    <n v="418275"/>
    <n v="418275"/>
    <m/>
    <m/>
    <m/>
    <s v="nije predmet osiguranja-izbrisati"/>
  </r>
  <r>
    <n v="68"/>
    <s v="224"/>
    <x v="165"/>
    <x v="1"/>
    <x v="0"/>
    <m/>
    <m/>
    <m/>
    <n v="773760"/>
    <n v="773760"/>
    <m/>
    <m/>
    <m/>
    <s v="nije predmet osiguranja-izbrisati"/>
  </r>
  <r>
    <n v="75"/>
    <s v="90"/>
    <x v="166"/>
    <x v="1"/>
    <x v="0"/>
    <m/>
    <m/>
    <m/>
    <n v="232347.75"/>
    <n v="232347.75"/>
    <m/>
    <m/>
    <m/>
    <s v="nije predmet osiguranja-izbrisati"/>
  </r>
  <r>
    <n v="76"/>
    <s v="419"/>
    <x v="167"/>
    <x v="1"/>
    <x v="0"/>
    <m/>
    <m/>
    <m/>
    <n v="703231.31"/>
    <n v="703231.31"/>
    <m/>
    <m/>
    <m/>
    <n v="0"/>
  </r>
  <r>
    <n v="77"/>
    <s v="550"/>
    <x v="168"/>
    <x v="1"/>
    <x v="0"/>
    <m/>
    <m/>
    <m/>
    <n v="57047.05"/>
    <n v="57047.05"/>
    <m/>
    <m/>
    <m/>
    <n v="0"/>
  </r>
  <r>
    <n v="78"/>
    <s v="536"/>
    <x v="169"/>
    <x v="1"/>
    <x v="0"/>
    <m/>
    <m/>
    <m/>
    <n v="33335.279999999999"/>
    <n v="33335.279999999999"/>
    <m/>
    <m/>
    <m/>
    <n v="0"/>
  </r>
  <r>
    <n v="79"/>
    <m/>
    <x v="170"/>
    <x v="1"/>
    <x v="0"/>
    <m/>
    <m/>
    <m/>
    <n v="435279.85"/>
    <m/>
    <m/>
    <m/>
    <m/>
    <n v="0"/>
  </r>
  <r>
    <n v="80"/>
    <s v="720"/>
    <x v="171"/>
    <x v="1"/>
    <x v="0"/>
    <m/>
    <m/>
    <m/>
    <n v="65800"/>
    <n v="65800"/>
    <m/>
    <m/>
    <m/>
    <n v="0"/>
  </r>
  <r>
    <n v="81"/>
    <s v="719"/>
    <x v="172"/>
    <x v="1"/>
    <x v="0"/>
    <m/>
    <m/>
    <m/>
    <n v="78978.8"/>
    <n v="78978.8"/>
    <m/>
    <m/>
    <m/>
    <n v="0"/>
  </r>
  <r>
    <n v="82"/>
    <s v="718"/>
    <x v="173"/>
    <x v="1"/>
    <x v="0"/>
    <m/>
    <m/>
    <m/>
    <n v="137075"/>
    <n v="137075"/>
    <m/>
    <m/>
    <m/>
    <n v="0"/>
  </r>
  <r>
    <n v="83"/>
    <s v="827"/>
    <x v="174"/>
    <x v="1"/>
    <x v="0"/>
    <m/>
    <m/>
    <m/>
    <n v="194000"/>
    <n v="194000"/>
    <m/>
    <m/>
    <m/>
    <n v="0"/>
  </r>
  <r>
    <n v="88"/>
    <s v="70"/>
    <x v="175"/>
    <x v="1"/>
    <x v="1"/>
    <m/>
    <m/>
    <m/>
    <n v="17665.599999999999"/>
    <n v="17665.599999999999"/>
    <m/>
    <m/>
    <m/>
    <s v="nije predmet osiguranja-izbrisati"/>
  </r>
  <r>
    <n v="89"/>
    <s v="69"/>
    <x v="176"/>
    <x v="1"/>
    <x v="1"/>
    <m/>
    <m/>
    <m/>
    <n v="31883.200000000001"/>
    <n v="31883.200000000001"/>
    <m/>
    <m/>
    <m/>
    <s v="nije predmet osiguranja-izbrisati"/>
  </r>
  <r>
    <n v="90"/>
    <m/>
    <x v="177"/>
    <x v="1"/>
    <x v="1"/>
    <s v="vlastito"/>
    <m/>
    <m/>
    <n v="411653.75"/>
    <m/>
    <m/>
    <m/>
    <m/>
    <s v="dupla stavka-izbrisati, VEZA BR 144"/>
  </r>
  <r>
    <n v="93"/>
    <s v="314"/>
    <x v="178"/>
    <x v="1"/>
    <x v="1"/>
    <m/>
    <m/>
    <m/>
    <n v="294654.27"/>
    <n v="294654.27"/>
    <m/>
    <m/>
    <m/>
    <s v="nije predmet osiguranja-izbrisati"/>
  </r>
  <r>
    <n v="97"/>
    <s v="219"/>
    <x v="179"/>
    <x v="1"/>
    <x v="1"/>
    <m/>
    <m/>
    <m/>
    <n v="126530.92"/>
    <n v="126530.92"/>
    <m/>
    <m/>
    <m/>
    <s v="nije predmet osiguranja-izbrisat"/>
  </r>
  <r>
    <n v="98"/>
    <s v="125"/>
    <x v="180"/>
    <x v="1"/>
    <x v="1"/>
    <m/>
    <m/>
    <m/>
    <n v="2011532.44"/>
    <n v="2011532.44"/>
    <m/>
    <m/>
    <m/>
    <s v="nije predmet osiguranja-izbrisat"/>
  </r>
  <r>
    <n v="99"/>
    <s v="93"/>
    <x v="181"/>
    <x v="1"/>
    <x v="1"/>
    <m/>
    <m/>
    <m/>
    <n v="620600.84"/>
    <n v="620600.84"/>
    <m/>
    <m/>
    <m/>
    <s v="nije predmet osiguranja-izbrisat"/>
  </r>
  <r>
    <n v="130"/>
    <s v="122"/>
    <x v="182"/>
    <x v="1"/>
    <x v="1"/>
    <m/>
    <m/>
    <m/>
    <n v="8063.71"/>
    <n v="8063.71"/>
    <m/>
    <m/>
    <m/>
    <s v="nije predmet osiguranja-izbrisati"/>
  </r>
  <r>
    <n v="131"/>
    <s v="109"/>
    <x v="183"/>
    <x v="1"/>
    <x v="1"/>
    <m/>
    <m/>
    <m/>
    <n v="65573.25"/>
    <n v="65573.25"/>
    <m/>
    <m/>
    <m/>
    <s v="nije predmet osiguranja-izbrisati"/>
  </r>
  <r>
    <n v="132"/>
    <s v="165"/>
    <x v="184"/>
    <x v="1"/>
    <x v="1"/>
    <m/>
    <m/>
    <m/>
    <n v="260186.59"/>
    <n v="260186.59"/>
    <m/>
    <m/>
    <m/>
    <s v="nije predmet osiguranja-izbrisati"/>
  </r>
  <r>
    <n v="133"/>
    <m/>
    <x v="185"/>
    <x v="1"/>
    <x v="1"/>
    <m/>
    <m/>
    <m/>
    <n v="56685.04"/>
    <m/>
    <m/>
    <m/>
    <m/>
    <s v="to je već u vrijednosti Inkubatora - izbrisati, VEZA BR 42"/>
  </r>
  <r>
    <n v="135"/>
    <s v="821"/>
    <x v="186"/>
    <x v="1"/>
    <x v="1"/>
    <m/>
    <m/>
    <m/>
    <n v="5000"/>
    <n v="5000"/>
    <m/>
    <m/>
    <m/>
    <s v="nije predmet osiguranja-izbrisati"/>
  </r>
  <r>
    <n v="136"/>
    <s v="108"/>
    <x v="187"/>
    <x v="1"/>
    <x v="1"/>
    <m/>
    <m/>
    <m/>
    <n v="95853.84"/>
    <n v="95853.84"/>
    <m/>
    <m/>
    <m/>
    <s v="nije predmet osiguranja-izbrisati"/>
  </r>
  <r>
    <n v="152"/>
    <s v="91"/>
    <x v="188"/>
    <x v="0"/>
    <x v="0"/>
    <m/>
    <n v="732"/>
    <m/>
    <n v="4026000"/>
    <n v="4026000"/>
    <m/>
    <m/>
    <m/>
    <s v="Tanja podatak"/>
  </r>
  <r>
    <n v="153"/>
    <s v="88"/>
    <x v="189"/>
    <x v="1"/>
    <x v="1"/>
    <m/>
    <m/>
    <m/>
    <n v="227590.68"/>
    <n v="227590.68"/>
    <m/>
    <m/>
    <m/>
    <s v="nije predmet osiguranja-izbrisati"/>
  </r>
  <r>
    <n v="155"/>
    <s v="762"/>
    <x v="190"/>
    <x v="1"/>
    <x v="1"/>
    <m/>
    <m/>
    <m/>
    <n v="42962.5"/>
    <n v="42962.5"/>
    <m/>
    <m/>
    <m/>
    <s v="nije predmet osiguranja-izbrisati"/>
  </r>
  <r>
    <n v="156"/>
    <s v="509"/>
    <x v="191"/>
    <x v="1"/>
    <x v="1"/>
    <m/>
    <m/>
    <m/>
    <n v="265210.61"/>
    <n v="265210.61"/>
    <m/>
    <m/>
    <m/>
    <s v="nije predmet osiguranja-izbrisati"/>
  </r>
  <r>
    <n v="157"/>
    <s v="282"/>
    <x v="192"/>
    <x v="1"/>
    <x v="1"/>
    <m/>
    <m/>
    <m/>
    <n v="20226.55"/>
    <n v="20226.55"/>
    <m/>
    <m/>
    <m/>
    <s v="nije predmet osiguranja-izbrisati"/>
  </r>
  <r>
    <n v="162"/>
    <s v="635"/>
    <x v="193"/>
    <x v="1"/>
    <x v="1"/>
    <m/>
    <m/>
    <m/>
    <n v="852737.5"/>
    <m/>
    <m/>
    <m/>
    <m/>
    <s v="nije predmet osiguranja-izbrisati"/>
  </r>
  <r>
    <n v="164"/>
    <s v="766"/>
    <x v="194"/>
    <x v="1"/>
    <x v="1"/>
    <m/>
    <m/>
    <m/>
    <n v="184250"/>
    <m/>
    <m/>
    <m/>
    <m/>
    <s v="nije predmet osiguranja-izbrisati"/>
  </r>
  <r>
    <n v="165"/>
    <s v="820"/>
    <x v="195"/>
    <x v="1"/>
    <x v="1"/>
    <m/>
    <m/>
    <m/>
    <n v="197549.05"/>
    <m/>
    <m/>
    <m/>
    <m/>
    <s v="nije predmet osiguranja-izbrisati"/>
  </r>
  <r>
    <n v="168"/>
    <s v="451"/>
    <x v="196"/>
    <x v="1"/>
    <x v="2"/>
    <m/>
    <m/>
    <m/>
    <n v="21500"/>
    <m/>
    <m/>
    <m/>
    <m/>
    <s v="izbrisati ovaj red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4DE76-D3C4-4C45-A62A-5A54195EEEB9}" name="PivotTable2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2:E11" firstHeaderRow="0" firstDataRow="1" firstDataCol="1"/>
  <pivotFields count="14"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</pivotFields>
  <rowFields count="2">
    <field x="3"/>
    <field x="4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osnovica za obračun premije- UGOVORENA VRIJEDNOST" fld="9" baseField="0" baseItem="1"/>
    <dataField name="Sum of Adaptacije na objektu (klimatizacija, grijanje i sl.)" fld="10" baseField="0" baseItem="1"/>
    <dataField name="Sum of Oprema (inventar, namještaj i dr.)" fld="11" baseField="0" baseItem="1"/>
    <dataField name="Sum of IT oprema (kompjuteri, printeri, TV-i, itd.)" fld="12" baseField="0" baseItem="3"/>
  </dataFields>
  <formats count="9">
    <format dxfId="8">
      <pivotArea outline="0" collapsedLevelsAreSubtotals="1" fieldPosition="0"/>
    </format>
    <format dxfId="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6">
      <pivotArea field="3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4">
      <pivotArea field="3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zoomScaleNormal="100" workbookViewId="0">
      <selection activeCell="J25" sqref="J25"/>
    </sheetView>
  </sheetViews>
  <sheetFormatPr defaultColWidth="9.140625" defaultRowHeight="12.75"/>
  <cols>
    <col min="1" max="1" width="9" style="14" customWidth="1"/>
    <col min="2" max="2" width="42.42578125" style="14" customWidth="1"/>
    <col min="3" max="3" width="21.42578125" style="14" customWidth="1"/>
    <col min="4" max="4" width="21" style="14" customWidth="1"/>
    <col min="5" max="16384" width="9.140625" style="14"/>
  </cols>
  <sheetData>
    <row r="1" spans="1:27">
      <c r="A1" s="21" t="s">
        <v>18</v>
      </c>
    </row>
    <row r="3" spans="1:27" ht="13.5" thickBot="1"/>
    <row r="4" spans="1:27" ht="58.5" customHeight="1">
      <c r="A4" s="155" t="s">
        <v>19</v>
      </c>
      <c r="B4" s="156"/>
      <c r="C4" s="5" t="s">
        <v>20</v>
      </c>
    </row>
    <row r="5" spans="1:27" s="2" customFormat="1">
      <c r="A5" s="6" t="s">
        <v>3</v>
      </c>
      <c r="B5" s="7" t="s">
        <v>21</v>
      </c>
      <c r="C5" s="8">
        <f>troskovnik_01_imovina!I23</f>
        <v>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s="2" customFormat="1">
      <c r="A6" s="6" t="s">
        <v>2</v>
      </c>
      <c r="B6" s="7" t="s">
        <v>22</v>
      </c>
      <c r="C6" s="8">
        <f>'Troškovnik_osig potresa'!H5</f>
        <v>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s="2" customFormat="1">
      <c r="A7" s="6" t="s">
        <v>4</v>
      </c>
      <c r="B7" s="7" t="s">
        <v>93</v>
      </c>
      <c r="C7" s="8">
        <f>'Troškovnik_osig odgovornosti'!I9</f>
        <v>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s="2" customFormat="1">
      <c r="A8" s="6" t="s">
        <v>5</v>
      </c>
      <c r="B8" s="7" t="s">
        <v>94</v>
      </c>
      <c r="C8" s="8"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3.5" thickBot="1"/>
    <row r="10" spans="1:27" ht="13.5" thickBot="1">
      <c r="A10" s="9"/>
      <c r="B10" s="10" t="s">
        <v>23</v>
      </c>
      <c r="C10" s="11">
        <f>SUM(C5:C9)</f>
        <v>0</v>
      </c>
    </row>
    <row r="13" spans="1:27">
      <c r="A13" s="22"/>
      <c r="B13" s="181" t="s">
        <v>24</v>
      </c>
      <c r="C13" s="181"/>
      <c r="D13" s="22"/>
    </row>
    <row r="14" spans="1:27">
      <c r="A14" s="22"/>
      <c r="B14" s="22"/>
      <c r="C14" s="157"/>
      <c r="D14" s="157"/>
    </row>
  </sheetData>
  <mergeCells count="3">
    <mergeCell ref="A4:B4"/>
    <mergeCell ref="B13:C13"/>
    <mergeCell ref="C14:D14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O23"/>
  <sheetViews>
    <sheetView showGridLines="0" topLeftCell="A4" zoomScale="84" zoomScaleNormal="84" workbookViewId="0">
      <selection activeCell="F20" sqref="F20"/>
    </sheetView>
  </sheetViews>
  <sheetFormatPr defaultRowHeight="11.25"/>
  <cols>
    <col min="1" max="1" width="3.7109375" style="74" customWidth="1"/>
    <col min="2" max="2" width="6.140625" style="96" customWidth="1"/>
    <col min="3" max="3" width="49.42578125" style="74" customWidth="1"/>
    <col min="4" max="4" width="25" style="74" customWidth="1"/>
    <col min="5" max="5" width="22.42578125" style="74" customWidth="1"/>
    <col min="6" max="6" width="20.42578125" style="74" customWidth="1"/>
    <col min="7" max="9" width="17" style="74" customWidth="1"/>
    <col min="10" max="10" width="27.5703125" style="74" customWidth="1"/>
    <col min="11" max="11" width="25.42578125" style="74" customWidth="1"/>
    <col min="12" max="12" width="23" style="74" customWidth="1"/>
    <col min="13" max="14" width="9.140625" style="74"/>
    <col min="15" max="15" width="10.28515625" style="74" bestFit="1" customWidth="1"/>
    <col min="16" max="16384" width="9.140625" style="74"/>
  </cols>
  <sheetData>
    <row r="2" spans="1:15">
      <c r="B2" s="94" t="s">
        <v>49</v>
      </c>
      <c r="C2" s="92"/>
      <c r="D2" s="93">
        <v>140942140.87</v>
      </c>
      <c r="E2" s="92"/>
      <c r="F2" s="97"/>
      <c r="G2" s="97"/>
      <c r="H2" s="97"/>
      <c r="I2" s="97"/>
    </row>
    <row r="3" spans="1:15" ht="12" thickBot="1">
      <c r="B3" s="95"/>
      <c r="C3" s="89"/>
      <c r="E3" s="91"/>
      <c r="F3" s="90"/>
      <c r="G3" s="90"/>
      <c r="H3" s="90"/>
      <c r="I3" s="89"/>
    </row>
    <row r="4" spans="1:15" ht="34.5" thickBot="1">
      <c r="A4" s="122"/>
      <c r="B4" s="139" t="s">
        <v>7</v>
      </c>
      <c r="C4" s="132" t="s">
        <v>8</v>
      </c>
      <c r="D4" s="124" t="s">
        <v>9</v>
      </c>
      <c r="E4" s="124" t="s">
        <v>59</v>
      </c>
      <c r="F4" s="125" t="s">
        <v>10</v>
      </c>
      <c r="G4" s="123" t="s">
        <v>58</v>
      </c>
      <c r="H4" s="123" t="s">
        <v>11</v>
      </c>
      <c r="I4" s="126" t="s">
        <v>63</v>
      </c>
    </row>
    <row r="5" spans="1:15" ht="65.25" customHeight="1">
      <c r="A5" s="122"/>
      <c r="B5" s="162">
        <v>1</v>
      </c>
      <c r="C5" s="133" t="s">
        <v>80</v>
      </c>
      <c r="D5" s="127">
        <f>D2</f>
        <v>140942140.87</v>
      </c>
      <c r="E5" s="128">
        <f t="shared" ref="E5:E13" si="0">D5</f>
        <v>140942140.87</v>
      </c>
      <c r="F5" s="164">
        <v>0</v>
      </c>
      <c r="G5" s="165"/>
      <c r="H5" s="165"/>
      <c r="I5" s="158"/>
    </row>
    <row r="6" spans="1:15" ht="57" customHeight="1">
      <c r="A6" s="122"/>
      <c r="B6" s="163"/>
      <c r="C6" s="133" t="s">
        <v>92</v>
      </c>
      <c r="D6" s="85">
        <v>54915.44</v>
      </c>
      <c r="E6" s="128">
        <f t="shared" si="0"/>
        <v>54915.44</v>
      </c>
      <c r="F6" s="164"/>
      <c r="G6" s="165"/>
      <c r="H6" s="165"/>
      <c r="I6" s="158"/>
    </row>
    <row r="7" spans="1:15" ht="58.5" customHeight="1">
      <c r="A7" s="122"/>
      <c r="B7" s="163"/>
      <c r="C7" s="133" t="s">
        <v>83</v>
      </c>
      <c r="D7" s="85">
        <v>5000</v>
      </c>
      <c r="E7" s="129">
        <v>5000</v>
      </c>
      <c r="F7" s="164"/>
      <c r="G7" s="165"/>
      <c r="H7" s="165"/>
      <c r="I7" s="158"/>
      <c r="O7" s="86"/>
    </row>
    <row r="8" spans="1:15" ht="78" customHeight="1">
      <c r="A8" s="122"/>
      <c r="B8" s="163"/>
      <c r="C8" s="134" t="s">
        <v>62</v>
      </c>
      <c r="D8" s="130">
        <v>1000000</v>
      </c>
      <c r="E8" s="131">
        <f t="shared" si="0"/>
        <v>1000000</v>
      </c>
      <c r="F8" s="164"/>
      <c r="G8" s="165"/>
      <c r="H8" s="165"/>
      <c r="I8" s="158"/>
    </row>
    <row r="9" spans="1:15" ht="28.5" customHeight="1">
      <c r="A9" s="122"/>
      <c r="B9" s="140">
        <v>2</v>
      </c>
      <c r="C9" s="135" t="s">
        <v>12</v>
      </c>
      <c r="D9" s="85">
        <v>7000000</v>
      </c>
      <c r="E9" s="131">
        <f t="shared" si="0"/>
        <v>7000000</v>
      </c>
      <c r="F9" s="84">
        <v>0</v>
      </c>
      <c r="G9" s="84"/>
      <c r="H9" s="84"/>
      <c r="I9" s="84"/>
    </row>
    <row r="10" spans="1:15" ht="23.25" customHeight="1">
      <c r="A10" s="122"/>
      <c r="B10" s="140">
        <v>3</v>
      </c>
      <c r="C10" s="135" t="s">
        <v>57</v>
      </c>
      <c r="D10" s="85">
        <v>7000000</v>
      </c>
      <c r="E10" s="131">
        <f>D10</f>
        <v>7000000</v>
      </c>
      <c r="F10" s="84">
        <v>0</v>
      </c>
      <c r="G10" s="84"/>
      <c r="H10" s="84"/>
      <c r="I10" s="84"/>
    </row>
    <row r="11" spans="1:15" ht="30" customHeight="1">
      <c r="A11" s="122"/>
      <c r="B11" s="140">
        <v>4</v>
      </c>
      <c r="C11" s="135" t="s">
        <v>56</v>
      </c>
      <c r="D11" s="85">
        <v>3000000</v>
      </c>
      <c r="E11" s="131">
        <f>D11*2</f>
        <v>6000000</v>
      </c>
      <c r="F11" s="84">
        <v>0</v>
      </c>
      <c r="G11" s="84"/>
      <c r="H11" s="84"/>
      <c r="I11" s="84"/>
    </row>
    <row r="12" spans="1:15" ht="30" customHeight="1">
      <c r="A12" s="122"/>
      <c r="B12" s="140">
        <v>5</v>
      </c>
      <c r="C12" s="135" t="s">
        <v>55</v>
      </c>
      <c r="D12" s="85">
        <v>100000</v>
      </c>
      <c r="E12" s="131">
        <f t="shared" si="0"/>
        <v>100000</v>
      </c>
      <c r="F12" s="84">
        <v>0</v>
      </c>
      <c r="G12" s="84"/>
      <c r="H12" s="84"/>
      <c r="I12" s="84"/>
    </row>
    <row r="13" spans="1:15" ht="23.25" customHeight="1">
      <c r="A13" s="122"/>
      <c r="B13" s="140">
        <v>6</v>
      </c>
      <c r="C13" s="135" t="s">
        <v>13</v>
      </c>
      <c r="D13" s="85">
        <v>30000000</v>
      </c>
      <c r="E13" s="131">
        <f t="shared" si="0"/>
        <v>30000000</v>
      </c>
      <c r="F13" s="84">
        <v>0</v>
      </c>
      <c r="G13" s="84"/>
      <c r="H13" s="84"/>
      <c r="I13" s="84"/>
    </row>
    <row r="14" spans="1:15" ht="16.5" customHeight="1">
      <c r="A14" s="122"/>
      <c r="B14" s="141">
        <v>7</v>
      </c>
      <c r="C14" s="135" t="s">
        <v>54</v>
      </c>
      <c r="D14" s="85">
        <v>3000000</v>
      </c>
      <c r="E14" s="131">
        <f>D14*2</f>
        <v>6000000</v>
      </c>
      <c r="F14" s="84">
        <v>1000</v>
      </c>
      <c r="G14" s="84"/>
      <c r="H14" s="84"/>
      <c r="I14" s="84"/>
    </row>
    <row r="15" spans="1:15" ht="23.25" customHeight="1">
      <c r="A15" s="122"/>
      <c r="B15" s="140">
        <v>8</v>
      </c>
      <c r="C15" s="135" t="s">
        <v>14</v>
      </c>
      <c r="D15" s="85">
        <v>5000000</v>
      </c>
      <c r="E15" s="131">
        <f>D15*2</f>
        <v>10000000</v>
      </c>
      <c r="F15" s="84">
        <v>1000</v>
      </c>
      <c r="G15" s="84"/>
      <c r="H15" s="84"/>
      <c r="I15" s="84"/>
    </row>
    <row r="16" spans="1:15" ht="40.5" customHeight="1">
      <c r="A16" s="122"/>
      <c r="B16" s="140">
        <v>9</v>
      </c>
      <c r="C16" s="135" t="s">
        <v>53</v>
      </c>
      <c r="D16" s="85">
        <v>500000</v>
      </c>
      <c r="E16" s="131">
        <f>D16*2</f>
        <v>1000000</v>
      </c>
      <c r="F16" s="84">
        <v>1000</v>
      </c>
      <c r="G16" s="84"/>
      <c r="H16" s="84"/>
      <c r="I16" s="84"/>
    </row>
    <row r="17" spans="1:10" ht="23.25" customHeight="1">
      <c r="A17" s="122"/>
      <c r="B17" s="140">
        <v>10</v>
      </c>
      <c r="C17" s="135" t="s">
        <v>15</v>
      </c>
      <c r="D17" s="85">
        <v>650000</v>
      </c>
      <c r="E17" s="131">
        <f>D17*2</f>
        <v>1300000</v>
      </c>
      <c r="F17" s="84">
        <v>0</v>
      </c>
      <c r="G17" s="84"/>
      <c r="H17" s="84"/>
      <c r="I17" s="84"/>
    </row>
    <row r="18" spans="1:10" ht="61.5" customHeight="1">
      <c r="A18" s="122"/>
      <c r="B18" s="140">
        <v>11</v>
      </c>
      <c r="C18" s="136" t="s">
        <v>95</v>
      </c>
      <c r="D18" s="85">
        <v>100000</v>
      </c>
      <c r="E18" s="131">
        <f>D18*2</f>
        <v>200000</v>
      </c>
      <c r="F18" s="84">
        <v>0</v>
      </c>
      <c r="G18" s="84"/>
      <c r="H18" s="84"/>
      <c r="I18" s="84"/>
    </row>
    <row r="19" spans="1:10" ht="34.5" customHeight="1">
      <c r="A19" s="122"/>
      <c r="B19" s="140">
        <v>12</v>
      </c>
      <c r="C19" s="135" t="s">
        <v>82</v>
      </c>
      <c r="D19" s="85">
        <v>1200000</v>
      </c>
      <c r="E19" s="82">
        <v>4000000</v>
      </c>
      <c r="F19" s="84">
        <v>0</v>
      </c>
      <c r="G19" s="83"/>
      <c r="H19" s="83"/>
      <c r="I19" s="84"/>
      <c r="J19" s="111"/>
    </row>
    <row r="20" spans="1:10" ht="57" customHeight="1">
      <c r="A20" s="122"/>
      <c r="B20" s="140">
        <v>13</v>
      </c>
      <c r="C20" s="135" t="s">
        <v>72</v>
      </c>
      <c r="D20" s="85">
        <v>300000</v>
      </c>
      <c r="E20" s="81">
        <f>D20*4</f>
        <v>1200000</v>
      </c>
      <c r="F20" s="84">
        <v>0</v>
      </c>
      <c r="G20" s="83"/>
      <c r="H20" s="83"/>
      <c r="I20" s="144"/>
    </row>
    <row r="21" spans="1:10" ht="22.5" customHeight="1">
      <c r="B21" s="141">
        <v>14</v>
      </c>
      <c r="C21" s="137" t="s">
        <v>16</v>
      </c>
      <c r="D21" s="82">
        <v>1000000</v>
      </c>
      <c r="E21" s="81">
        <f>D21</f>
        <v>1000000</v>
      </c>
      <c r="F21" s="80">
        <v>1000</v>
      </c>
      <c r="G21" s="79"/>
      <c r="H21" s="79"/>
      <c r="I21" s="144"/>
    </row>
    <row r="22" spans="1:10" ht="22.5" customHeight="1" thickBot="1">
      <c r="B22" s="142">
        <v>15</v>
      </c>
      <c r="C22" s="138" t="s">
        <v>52</v>
      </c>
      <c r="D22" s="78">
        <v>1000000</v>
      </c>
      <c r="E22" s="78">
        <f>D22</f>
        <v>1000000</v>
      </c>
      <c r="F22" s="77">
        <v>1000</v>
      </c>
      <c r="G22" s="76"/>
      <c r="H22" s="76"/>
      <c r="I22" s="145"/>
    </row>
    <row r="23" spans="1:10" ht="26.25" customHeight="1" thickBot="1">
      <c r="B23" s="159" t="s">
        <v>17</v>
      </c>
      <c r="C23" s="160"/>
      <c r="D23" s="160"/>
      <c r="E23" s="160"/>
      <c r="F23" s="161"/>
      <c r="G23" s="143">
        <f>SUM(G5:G22)</f>
        <v>0</v>
      </c>
      <c r="H23" s="75">
        <f>SUM(H5:H22)</f>
        <v>0</v>
      </c>
      <c r="I23" s="146">
        <f>SUM(I5:I22)</f>
        <v>0</v>
      </c>
    </row>
  </sheetData>
  <mergeCells count="6">
    <mergeCell ref="I5:I8"/>
    <mergeCell ref="B23:F23"/>
    <mergeCell ref="B5:B8"/>
    <mergeCell ref="F5:F8"/>
    <mergeCell ref="G5:G8"/>
    <mergeCell ref="H5:H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&amp;L&amp;F&amp;C&amp;P&amp;R&amp;A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24"/>
  <sheetViews>
    <sheetView zoomScaleNormal="100" workbookViewId="0">
      <selection activeCell="D30" sqref="D30"/>
    </sheetView>
  </sheetViews>
  <sheetFormatPr defaultColWidth="9.140625" defaultRowHeight="12.75"/>
  <cols>
    <col min="1" max="1" width="5.85546875" style="14" customWidth="1"/>
    <col min="2" max="2" width="26.140625" style="14" customWidth="1"/>
    <col min="3" max="4" width="15.7109375" style="14" customWidth="1"/>
    <col min="5" max="5" width="19.7109375" style="14" customWidth="1"/>
    <col min="6" max="8" width="15.7109375" style="14" customWidth="1"/>
    <col min="9" max="16384" width="9.140625" style="14"/>
  </cols>
  <sheetData>
    <row r="1" spans="1:8">
      <c r="A1" s="21" t="s">
        <v>50</v>
      </c>
      <c r="C1" s="23"/>
      <c r="D1" s="23"/>
      <c r="E1" s="23"/>
      <c r="F1" s="23"/>
      <c r="G1" s="23"/>
      <c r="H1" s="23"/>
    </row>
    <row r="2" spans="1:8" ht="13.5" thickBot="1"/>
    <row r="3" spans="1:8" ht="39" thickBot="1">
      <c r="A3" s="3" t="s">
        <v>7</v>
      </c>
      <c r="B3" s="4" t="s">
        <v>8</v>
      </c>
      <c r="C3" s="4" t="s">
        <v>9</v>
      </c>
      <c r="D3" s="4" t="s">
        <v>27</v>
      </c>
      <c r="E3" s="4" t="s">
        <v>36</v>
      </c>
      <c r="F3" s="88" t="s">
        <v>58</v>
      </c>
      <c r="G3" s="88" t="s">
        <v>11</v>
      </c>
      <c r="H3" s="87" t="s">
        <v>63</v>
      </c>
    </row>
    <row r="4" spans="1:8" ht="35.25" customHeight="1" thickBot="1">
      <c r="A4" s="24">
        <v>1</v>
      </c>
      <c r="B4" s="25" t="s">
        <v>37</v>
      </c>
      <c r="C4" s="26">
        <v>20000000</v>
      </c>
      <c r="D4" s="26">
        <f>C4</f>
        <v>20000000</v>
      </c>
      <c r="E4" s="27" t="s">
        <v>68</v>
      </c>
      <c r="F4" s="63">
        <v>0</v>
      </c>
      <c r="G4" s="26">
        <v>0</v>
      </c>
      <c r="H4" s="28">
        <f>F4+G4</f>
        <v>0</v>
      </c>
    </row>
    <row r="5" spans="1:8" ht="13.5" thickBot="1">
      <c r="A5" s="166" t="s">
        <v>38</v>
      </c>
      <c r="B5" s="167"/>
      <c r="C5" s="167"/>
      <c r="D5" s="167"/>
      <c r="E5" s="167"/>
      <c r="F5" s="29">
        <f>ROUND(F4,2)</f>
        <v>0</v>
      </c>
      <c r="G5" s="29">
        <f>ROUND(G4,2)</f>
        <v>0</v>
      </c>
      <c r="H5" s="98">
        <f>ROUND(H4,2)</f>
        <v>0</v>
      </c>
    </row>
    <row r="7" spans="1:8">
      <c r="A7" s="30"/>
      <c r="B7" s="65"/>
      <c r="C7" s="66"/>
      <c r="D7" s="65"/>
      <c r="E7" s="65"/>
      <c r="F7" s="65"/>
      <c r="G7" s="65"/>
      <c r="H7" s="65"/>
    </row>
    <row r="8" spans="1:8">
      <c r="B8" s="65"/>
      <c r="C8" s="65"/>
      <c r="D8" s="65"/>
      <c r="E8" s="65"/>
      <c r="F8" s="65"/>
      <c r="G8" s="65"/>
      <c r="H8" s="67"/>
    </row>
    <row r="9" spans="1:8">
      <c r="B9" s="65"/>
      <c r="C9" s="65"/>
      <c r="D9" s="65"/>
      <c r="E9" s="65"/>
      <c r="F9" s="68"/>
      <c r="G9" s="68"/>
      <c r="H9" s="69"/>
    </row>
    <row r="10" spans="1:8">
      <c r="B10" s="65"/>
      <c r="C10" s="65"/>
      <c r="D10" s="65"/>
      <c r="E10" s="65"/>
      <c r="F10" s="65"/>
      <c r="G10" s="65"/>
      <c r="H10" s="65"/>
    </row>
    <row r="11" spans="1:8">
      <c r="B11" s="65"/>
      <c r="C11" s="65"/>
      <c r="D11" s="65"/>
      <c r="E11" s="65"/>
      <c r="F11" s="65"/>
      <c r="G11" s="65"/>
      <c r="H11" s="65"/>
    </row>
    <row r="12" spans="1:8">
      <c r="B12" s="65"/>
      <c r="C12" s="65"/>
      <c r="D12" s="65"/>
      <c r="E12" s="70"/>
      <c r="F12" s="65"/>
      <c r="G12" s="65"/>
      <c r="H12" s="65"/>
    </row>
    <row r="13" spans="1:8">
      <c r="B13" s="65"/>
      <c r="C13" s="65"/>
      <c r="D13" s="65"/>
      <c r="E13" s="65"/>
      <c r="F13" s="65"/>
      <c r="G13" s="65"/>
      <c r="H13" s="65"/>
    </row>
    <row r="14" spans="1:8">
      <c r="B14" s="65"/>
      <c r="C14" s="65"/>
      <c r="D14" s="70"/>
      <c r="E14" s="65"/>
      <c r="F14" s="70"/>
      <c r="G14" s="65"/>
      <c r="H14" s="65"/>
    </row>
    <row r="15" spans="1:8">
      <c r="B15" s="65"/>
      <c r="C15" s="65"/>
      <c r="D15" s="65"/>
      <c r="E15" s="65"/>
      <c r="F15" s="65"/>
      <c r="G15" s="65"/>
      <c r="H15" s="65"/>
    </row>
    <row r="16" spans="1:8">
      <c r="B16" s="65"/>
      <c r="C16" s="65"/>
      <c r="D16" s="65"/>
      <c r="E16" s="65"/>
      <c r="F16" s="65"/>
      <c r="G16" s="65"/>
      <c r="H16" s="65"/>
    </row>
    <row r="17" spans="2:8">
      <c r="B17" s="65"/>
      <c r="C17" s="65"/>
      <c r="D17" s="65"/>
      <c r="E17" s="65"/>
      <c r="F17" s="65"/>
      <c r="G17" s="65"/>
      <c r="H17" s="65"/>
    </row>
    <row r="18" spans="2:8">
      <c r="B18" s="65"/>
      <c r="C18" s="65"/>
      <c r="D18" s="65"/>
      <c r="E18" s="65"/>
      <c r="F18" s="65"/>
      <c r="G18" s="65"/>
      <c r="H18" s="65"/>
    </row>
    <row r="19" spans="2:8">
      <c r="B19" s="65"/>
      <c r="C19" s="65"/>
      <c r="D19" s="65"/>
      <c r="E19" s="65"/>
      <c r="F19" s="65"/>
      <c r="G19" s="65"/>
      <c r="H19" s="65"/>
    </row>
    <row r="20" spans="2:8">
      <c r="B20" s="65"/>
      <c r="C20" s="65"/>
      <c r="D20" s="65"/>
      <c r="E20" s="65"/>
      <c r="F20" s="65"/>
      <c r="G20" s="65"/>
      <c r="H20" s="65"/>
    </row>
    <row r="21" spans="2:8">
      <c r="C21" s="64"/>
      <c r="D21" s="64"/>
      <c r="E21" s="64"/>
      <c r="F21" s="64"/>
      <c r="G21" s="64"/>
      <c r="H21" s="64"/>
    </row>
    <row r="22" spans="2:8">
      <c r="C22" s="64"/>
      <c r="D22" s="64"/>
      <c r="E22" s="64"/>
      <c r="F22" s="64"/>
      <c r="G22" s="64"/>
      <c r="H22" s="64"/>
    </row>
    <row r="23" spans="2:8">
      <c r="C23" s="64"/>
      <c r="D23" s="64"/>
      <c r="E23" s="64"/>
      <c r="F23" s="64"/>
      <c r="G23" s="64"/>
      <c r="H23" s="64"/>
    </row>
    <row r="24" spans="2:8">
      <c r="C24" s="64"/>
      <c r="D24" s="64"/>
      <c r="E24" s="64"/>
      <c r="F24" s="64"/>
      <c r="G24" s="64"/>
      <c r="H24" s="64"/>
    </row>
  </sheetData>
  <mergeCells count="1">
    <mergeCell ref="A5:E5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2:I10"/>
  <sheetViews>
    <sheetView zoomScaleNormal="100" workbookViewId="0">
      <selection activeCell="B2" sqref="B2"/>
    </sheetView>
  </sheetViews>
  <sheetFormatPr defaultColWidth="9.140625" defaultRowHeight="12.75"/>
  <cols>
    <col min="1" max="2" width="9.140625" style="14"/>
    <col min="3" max="3" width="28" style="14" bestFit="1" customWidth="1"/>
    <col min="4" max="4" width="17.42578125" style="14" customWidth="1"/>
    <col min="5" max="5" width="19.28515625" style="14" customWidth="1"/>
    <col min="6" max="7" width="17.42578125" style="14" customWidth="1"/>
    <col min="8" max="8" width="13.28515625" style="14" customWidth="1"/>
    <col min="9" max="9" width="19.140625" style="14" customWidth="1"/>
    <col min="10" max="16384" width="9.140625" style="14"/>
  </cols>
  <sheetData>
    <row r="2" spans="2:9">
      <c r="B2" s="21" t="s">
        <v>96</v>
      </c>
      <c r="C2" s="21"/>
      <c r="D2" s="21"/>
      <c r="E2" s="21"/>
      <c r="F2" s="21"/>
      <c r="G2" s="21"/>
    </row>
    <row r="3" spans="2:9" ht="13.5" thickBot="1">
      <c r="B3" s="60"/>
      <c r="C3" s="60"/>
      <c r="D3" s="60"/>
      <c r="E3" s="60"/>
      <c r="F3" s="60"/>
      <c r="G3" s="60"/>
    </row>
    <row r="4" spans="2:9" ht="39" thickBot="1">
      <c r="B4" s="4" t="s">
        <v>25</v>
      </c>
      <c r="C4" s="4" t="s">
        <v>8</v>
      </c>
      <c r="D4" s="4" t="s">
        <v>26</v>
      </c>
      <c r="E4" s="4" t="s">
        <v>27</v>
      </c>
      <c r="F4" s="4" t="s">
        <v>28</v>
      </c>
      <c r="G4" s="88" t="s">
        <v>58</v>
      </c>
      <c r="H4" s="88" t="s">
        <v>11</v>
      </c>
      <c r="I4" s="87" t="s">
        <v>63</v>
      </c>
    </row>
    <row r="5" spans="2:9" ht="13.5" customHeight="1" thickBot="1">
      <c r="B5" s="3" t="s">
        <v>0</v>
      </c>
      <c r="C5" s="170" t="s">
        <v>29</v>
      </c>
      <c r="D5" s="171"/>
      <c r="E5" s="171"/>
      <c r="F5" s="171"/>
      <c r="G5" s="171"/>
      <c r="H5" s="171"/>
      <c r="I5" s="172"/>
    </row>
    <row r="6" spans="2:9" ht="46.5" customHeight="1">
      <c r="B6" s="99" t="s">
        <v>6</v>
      </c>
      <c r="C6" s="100" t="s">
        <v>81</v>
      </c>
      <c r="D6" s="101">
        <v>500000</v>
      </c>
      <c r="E6" s="101">
        <v>1500000</v>
      </c>
      <c r="F6" s="102" t="s">
        <v>30</v>
      </c>
      <c r="G6" s="103">
        <v>0</v>
      </c>
      <c r="H6" s="104">
        <v>0</v>
      </c>
      <c r="I6" s="104">
        <f>G6+H6</f>
        <v>0</v>
      </c>
    </row>
    <row r="7" spans="2:9" ht="21" customHeight="1">
      <c r="B7" s="61" t="s">
        <v>31</v>
      </c>
      <c r="C7" s="15" t="s">
        <v>32</v>
      </c>
      <c r="D7" s="12">
        <v>50000</v>
      </c>
      <c r="E7" s="12">
        <f>D7</f>
        <v>50000</v>
      </c>
      <c r="F7" s="12" t="s">
        <v>30</v>
      </c>
      <c r="G7" s="72">
        <v>0</v>
      </c>
      <c r="H7" s="13">
        <v>0</v>
      </c>
      <c r="I7" s="13">
        <f>G7+H7</f>
        <v>0</v>
      </c>
    </row>
    <row r="8" spans="2:9" ht="21" customHeight="1" thickBot="1">
      <c r="B8" s="62" t="s">
        <v>33</v>
      </c>
      <c r="C8" s="18" t="s">
        <v>34</v>
      </c>
      <c r="D8" s="19">
        <v>200000</v>
      </c>
      <c r="E8" s="19">
        <v>1000000</v>
      </c>
      <c r="F8" s="19" t="s">
        <v>30</v>
      </c>
      <c r="G8" s="71">
        <v>0</v>
      </c>
      <c r="H8" s="20">
        <v>0</v>
      </c>
      <c r="I8" s="20">
        <f>G8+H8</f>
        <v>0</v>
      </c>
    </row>
    <row r="9" spans="2:9" s="17" customFormat="1" ht="21" customHeight="1" thickBot="1">
      <c r="B9" s="168" t="s">
        <v>35</v>
      </c>
      <c r="C9" s="169"/>
      <c r="D9" s="169"/>
      <c r="E9" s="169"/>
      <c r="F9" s="169"/>
      <c r="G9" s="73">
        <f>SUM(G6:G8)</f>
        <v>0</v>
      </c>
      <c r="H9" s="73">
        <f>SUM(H6:H8)</f>
        <v>0</v>
      </c>
      <c r="I9" s="73">
        <f>SUM(I6:I8)</f>
        <v>0</v>
      </c>
    </row>
    <row r="10" spans="2:9">
      <c r="B10" s="16"/>
    </row>
  </sheetData>
  <protectedRanges>
    <protectedRange sqref="G7:G8" name="Range1"/>
  </protectedRanges>
  <mergeCells count="2">
    <mergeCell ref="B9:F9"/>
    <mergeCell ref="C5:I5"/>
  </mergeCells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E954-9B4B-44BF-AC8D-BB9BC4614FCE}">
  <sheetPr>
    <tabColor rgb="FF00B0F0"/>
    <pageSetUpPr fitToPage="1"/>
  </sheetPr>
  <dimension ref="B2:M20"/>
  <sheetViews>
    <sheetView zoomScaleNormal="100" workbookViewId="0">
      <selection activeCell="F24" sqref="F24"/>
    </sheetView>
  </sheetViews>
  <sheetFormatPr defaultColWidth="8" defaultRowHeight="12.75"/>
  <cols>
    <col min="1" max="1" width="8" style="31"/>
    <col min="2" max="2" width="4.28515625" style="31" customWidth="1"/>
    <col min="3" max="3" width="30.85546875" style="31" customWidth="1"/>
    <col min="4" max="4" width="19.42578125" style="33" customWidth="1"/>
    <col min="5" max="5" width="15" style="31" customWidth="1"/>
    <col min="6" max="6" width="24.7109375" style="34" customWidth="1"/>
    <col min="7" max="7" width="13.7109375" style="31" customWidth="1"/>
    <col min="8" max="8" width="13.85546875" style="31" customWidth="1"/>
    <col min="9" max="9" width="19.7109375" style="31" customWidth="1"/>
    <col min="10" max="11" width="8" style="31"/>
    <col min="12" max="12" width="32.28515625" style="31" customWidth="1"/>
    <col min="13" max="16384" width="8" style="31"/>
  </cols>
  <sheetData>
    <row r="2" spans="2:13">
      <c r="B2" s="21" t="s">
        <v>97</v>
      </c>
      <c r="C2" s="21"/>
      <c r="D2" s="21"/>
      <c r="E2" s="21"/>
      <c r="F2" s="21"/>
      <c r="G2" s="21"/>
      <c r="I2" s="32"/>
    </row>
    <row r="3" spans="2:13">
      <c r="B3" s="21"/>
      <c r="C3" s="21"/>
      <c r="D3" s="21"/>
      <c r="E3" s="21"/>
      <c r="F3" s="21"/>
      <c r="G3" s="21"/>
      <c r="I3" s="32"/>
    </row>
    <row r="4" spans="2:13">
      <c r="B4" s="1" t="s">
        <v>47</v>
      </c>
      <c r="C4" s="1"/>
      <c r="D4" s="56"/>
      <c r="E4" s="57"/>
      <c r="F4" s="58"/>
      <c r="G4" s="57"/>
      <c r="H4" s="14"/>
      <c r="I4" s="14"/>
      <c r="J4" s="14"/>
      <c r="K4" s="14"/>
      <c r="L4" s="14"/>
      <c r="M4" s="14"/>
    </row>
    <row r="5" spans="2:13">
      <c r="B5" s="1" t="s">
        <v>1</v>
      </c>
      <c r="C5" s="1"/>
      <c r="D5" s="1"/>
      <c r="E5" s="1"/>
      <c r="F5" s="1"/>
      <c r="G5" s="1"/>
      <c r="H5" s="1"/>
      <c r="I5" s="147"/>
      <c r="J5" s="147"/>
      <c r="K5" s="14"/>
      <c r="L5" s="14"/>
      <c r="M5" s="14"/>
    </row>
    <row r="6" spans="2:13" ht="13.5" thickBot="1"/>
    <row r="7" spans="2:13" ht="39" thickBot="1">
      <c r="B7" s="35" t="s">
        <v>7</v>
      </c>
      <c r="C7" s="35" t="s">
        <v>8</v>
      </c>
      <c r="D7" s="36" t="s">
        <v>39</v>
      </c>
      <c r="E7" s="35" t="s">
        <v>51</v>
      </c>
      <c r="F7" s="37" t="s">
        <v>40</v>
      </c>
      <c r="G7" s="88" t="s">
        <v>58</v>
      </c>
      <c r="H7" s="88" t="s">
        <v>11</v>
      </c>
      <c r="I7" s="87" t="s">
        <v>63</v>
      </c>
    </row>
    <row r="8" spans="2:13" ht="13.5" thickBot="1">
      <c r="B8" s="38"/>
      <c r="C8" s="39" t="s">
        <v>41</v>
      </c>
      <c r="D8" s="40"/>
      <c r="E8" s="41"/>
      <c r="F8" s="42"/>
      <c r="G8" s="43"/>
      <c r="H8" s="43"/>
      <c r="I8" s="44"/>
    </row>
    <row r="9" spans="2:13" ht="13.5" thickBot="1">
      <c r="B9" s="173" t="s">
        <v>0</v>
      </c>
      <c r="C9" s="176" t="s">
        <v>42</v>
      </c>
      <c r="D9" s="177"/>
      <c r="E9" s="177"/>
      <c r="F9" s="177"/>
      <c r="G9" s="45"/>
      <c r="H9" s="45"/>
      <c r="I9" s="46"/>
    </row>
    <row r="10" spans="2:13">
      <c r="B10" s="174"/>
      <c r="C10" s="47" t="s">
        <v>43</v>
      </c>
      <c r="D10" s="48">
        <v>200000</v>
      </c>
      <c r="E10" s="49">
        <v>0</v>
      </c>
      <c r="F10" s="178">
        <v>28</v>
      </c>
      <c r="G10" s="50">
        <f>E10*F18</f>
        <v>0</v>
      </c>
      <c r="H10" s="50">
        <v>0</v>
      </c>
      <c r="I10" s="49">
        <f>G10+H10</f>
        <v>0</v>
      </c>
    </row>
    <row r="11" spans="2:13">
      <c r="B11" s="174"/>
      <c r="C11" s="47" t="s">
        <v>44</v>
      </c>
      <c r="D11" s="48">
        <v>40000</v>
      </c>
      <c r="E11" s="49">
        <v>0</v>
      </c>
      <c r="F11" s="179"/>
      <c r="G11" s="50">
        <f>E11*F18</f>
        <v>0</v>
      </c>
      <c r="H11" s="50">
        <v>0</v>
      </c>
      <c r="I11" s="49">
        <f>G11+H11</f>
        <v>0</v>
      </c>
    </row>
    <row r="12" spans="2:13">
      <c r="B12" s="174"/>
      <c r="C12" s="47" t="s">
        <v>45</v>
      </c>
      <c r="D12" s="48">
        <v>240000</v>
      </c>
      <c r="E12" s="49">
        <v>0</v>
      </c>
      <c r="F12" s="179"/>
      <c r="G12" s="50">
        <f t="shared" ref="G12" si="0">E12*F20</f>
        <v>0</v>
      </c>
      <c r="H12" s="50">
        <v>0</v>
      </c>
      <c r="I12" s="49">
        <f t="shared" ref="I12:I16" si="1">G12+H12</f>
        <v>0</v>
      </c>
    </row>
    <row r="13" spans="2:13" ht="25.5">
      <c r="B13" s="174"/>
      <c r="C13" s="113" t="s">
        <v>84</v>
      </c>
      <c r="D13" s="48">
        <v>40</v>
      </c>
      <c r="E13" s="49">
        <v>0</v>
      </c>
      <c r="F13" s="179"/>
      <c r="G13" s="50">
        <f t="shared" ref="G13" si="2">E13*F20</f>
        <v>0</v>
      </c>
      <c r="H13" s="50">
        <v>0</v>
      </c>
      <c r="I13" s="49">
        <f t="shared" si="1"/>
        <v>0</v>
      </c>
    </row>
    <row r="14" spans="2:13">
      <c r="B14" s="174"/>
      <c r="C14" s="47" t="s">
        <v>85</v>
      </c>
      <c r="D14" s="48">
        <v>3000</v>
      </c>
      <c r="E14" s="49">
        <v>0</v>
      </c>
      <c r="F14" s="179"/>
      <c r="G14" s="50">
        <f t="shared" ref="G14" si="3">E14*F22</f>
        <v>0</v>
      </c>
      <c r="H14" s="50">
        <v>0</v>
      </c>
      <c r="I14" s="49">
        <f t="shared" si="1"/>
        <v>0</v>
      </c>
    </row>
    <row r="15" spans="2:13">
      <c r="B15" s="174"/>
      <c r="C15" s="47" t="s">
        <v>86</v>
      </c>
      <c r="D15" s="48">
        <v>30000</v>
      </c>
      <c r="E15" s="49">
        <v>0</v>
      </c>
      <c r="F15" s="179"/>
      <c r="G15" s="50">
        <f t="shared" ref="G15" si="4">E15*F22</f>
        <v>0</v>
      </c>
      <c r="H15" s="50">
        <v>0</v>
      </c>
      <c r="I15" s="49">
        <f t="shared" si="1"/>
        <v>0</v>
      </c>
    </row>
    <row r="16" spans="2:13">
      <c r="B16" s="174"/>
      <c r="C16" s="114" t="s">
        <v>87</v>
      </c>
      <c r="D16" s="116">
        <v>30000</v>
      </c>
      <c r="E16" s="49">
        <v>0</v>
      </c>
      <c r="F16" s="179"/>
      <c r="G16" s="50">
        <f t="shared" ref="G16" si="5">E16*F24</f>
        <v>0</v>
      </c>
      <c r="H16" s="50">
        <v>0</v>
      </c>
      <c r="I16" s="49">
        <f t="shared" si="1"/>
        <v>0</v>
      </c>
    </row>
    <row r="17" spans="2:12" ht="13.5" thickBot="1">
      <c r="B17" s="174"/>
      <c r="C17" s="115" t="s">
        <v>88</v>
      </c>
      <c r="D17" s="117">
        <v>30000</v>
      </c>
      <c r="E17" s="49">
        <v>0</v>
      </c>
      <c r="F17" s="180"/>
      <c r="G17" s="50">
        <f>E12*F18</f>
        <v>0</v>
      </c>
      <c r="H17" s="50">
        <v>0</v>
      </c>
      <c r="I17" s="49">
        <f>G17+H17</f>
        <v>0</v>
      </c>
    </row>
    <row r="18" spans="2:12" ht="13.5" thickBot="1">
      <c r="B18" s="175"/>
      <c r="C18" s="51" t="s">
        <v>46</v>
      </c>
      <c r="D18" s="52"/>
      <c r="E18" s="105">
        <f>SUM(E10:E16)</f>
        <v>0</v>
      </c>
      <c r="F18" s="106"/>
      <c r="G18" s="53">
        <f>SUM(G10:G17)</f>
        <v>0</v>
      </c>
      <c r="H18" s="53">
        <f>SUM(H10:H17)</f>
        <v>0</v>
      </c>
      <c r="I18" s="54">
        <f>SUM(I10:I17)</f>
        <v>0</v>
      </c>
      <c r="L18" s="33"/>
    </row>
    <row r="20" spans="2:12">
      <c r="C20" s="31" t="s">
        <v>71</v>
      </c>
    </row>
  </sheetData>
  <mergeCells count="3">
    <mergeCell ref="B9:B18"/>
    <mergeCell ref="C9:F9"/>
    <mergeCell ref="F10:F17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B3:H28"/>
  <sheetViews>
    <sheetView workbookViewId="0">
      <selection activeCell="D16" sqref="D16"/>
    </sheetView>
  </sheetViews>
  <sheetFormatPr defaultColWidth="9.140625" defaultRowHeight="12.75"/>
  <cols>
    <col min="1" max="1" width="9.140625" style="14"/>
    <col min="2" max="2" width="19.5703125" style="14" customWidth="1"/>
    <col min="3" max="3" width="38.42578125" style="14" customWidth="1"/>
    <col min="4" max="4" width="15.140625" style="14" customWidth="1"/>
    <col min="5" max="16384" width="9.140625" style="14"/>
  </cols>
  <sheetData>
    <row r="3" spans="2:4">
      <c r="B3" s="17" t="s">
        <v>103</v>
      </c>
    </row>
    <row r="4" spans="2:4">
      <c r="D4" s="55"/>
    </row>
    <row r="5" spans="2:4">
      <c r="B5" s="21" t="s">
        <v>98</v>
      </c>
      <c r="C5" s="150" t="s">
        <v>102</v>
      </c>
      <c r="D5" s="55"/>
    </row>
    <row r="6" spans="2:4">
      <c r="B6" s="21" t="s">
        <v>99</v>
      </c>
      <c r="C6" s="148" t="s">
        <v>100</v>
      </c>
      <c r="D6" s="55"/>
    </row>
    <row r="7" spans="2:4">
      <c r="B7" s="21" t="s">
        <v>101</v>
      </c>
      <c r="C7" s="149">
        <v>52339045122</v>
      </c>
      <c r="D7" s="55"/>
    </row>
    <row r="8" spans="2:4">
      <c r="B8" s="151"/>
      <c r="D8" s="55"/>
    </row>
    <row r="9" spans="2:4">
      <c r="B9" s="21" t="s">
        <v>69</v>
      </c>
      <c r="C9" s="55" t="s">
        <v>70</v>
      </c>
    </row>
    <row r="10" spans="2:4">
      <c r="B10" s="21" t="s">
        <v>64</v>
      </c>
      <c r="C10" s="152">
        <v>65960502</v>
      </c>
    </row>
    <row r="11" spans="2:4">
      <c r="B11" s="21" t="s">
        <v>65</v>
      </c>
      <c r="C11" s="153">
        <v>28</v>
      </c>
    </row>
    <row r="12" spans="2:4">
      <c r="B12" s="21" t="s">
        <v>48</v>
      </c>
      <c r="C12" s="154">
        <v>2870828</v>
      </c>
    </row>
    <row r="13" spans="2:4">
      <c r="C13" s="55"/>
    </row>
    <row r="14" spans="2:4">
      <c r="B14" s="17"/>
    </row>
    <row r="16" spans="2:4" ht="17.25" customHeight="1"/>
    <row r="17" spans="3:8">
      <c r="D17" s="59"/>
      <c r="E17" s="59"/>
      <c r="F17" s="59"/>
      <c r="G17" s="59"/>
      <c r="H17" s="59"/>
    </row>
    <row r="18" spans="3:8">
      <c r="C18" s="1"/>
      <c r="D18" s="1"/>
      <c r="E18" s="56"/>
      <c r="F18" s="57"/>
      <c r="G18" s="58"/>
      <c r="H18" s="57"/>
    </row>
    <row r="19" spans="3:8">
      <c r="C19" s="112"/>
    </row>
    <row r="20" spans="3:8">
      <c r="C20" s="112"/>
    </row>
    <row r="21" spans="3:8">
      <c r="C21" s="17"/>
    </row>
    <row r="22" spans="3:8">
      <c r="C22" s="17"/>
      <c r="D22" s="55"/>
    </row>
    <row r="26" spans="3:8">
      <c r="C26" s="112"/>
    </row>
    <row r="27" spans="3:8">
      <c r="C27" s="112"/>
    </row>
    <row r="28" spans="3:8">
      <c r="C28" s="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activeCell="C24" sqref="C24"/>
    </sheetView>
  </sheetViews>
  <sheetFormatPr defaultRowHeight="15"/>
  <cols>
    <col min="1" max="1" width="21.28515625" bestFit="1" customWidth="1"/>
    <col min="2" max="2" width="24.5703125" style="108" customWidth="1"/>
    <col min="3" max="3" width="20.85546875" style="108" bestFit="1" customWidth="1"/>
    <col min="4" max="4" width="24.28515625" style="108" bestFit="1" customWidth="1"/>
    <col min="5" max="5" width="23.7109375" style="108" bestFit="1" customWidth="1"/>
  </cols>
  <sheetData>
    <row r="1" spans="1:5">
      <c r="B1"/>
      <c r="C1"/>
      <c r="D1"/>
      <c r="E1"/>
    </row>
    <row r="2" spans="1:5" ht="45">
      <c r="A2" s="121" t="s">
        <v>60</v>
      </c>
      <c r="B2" s="118" t="s">
        <v>73</v>
      </c>
      <c r="C2" s="118" t="s">
        <v>74</v>
      </c>
      <c r="D2" s="118" t="s">
        <v>75</v>
      </c>
      <c r="E2" s="118" t="s">
        <v>76</v>
      </c>
    </row>
    <row r="3" spans="1:5">
      <c r="A3" s="107" t="s">
        <v>77</v>
      </c>
      <c r="B3" s="108">
        <v>129769537.98</v>
      </c>
      <c r="C3" s="108">
        <v>6343181.3400000008</v>
      </c>
      <c r="D3" s="108">
        <v>4307074.3899999997</v>
      </c>
      <c r="E3" s="108">
        <v>522347.16</v>
      </c>
    </row>
    <row r="4" spans="1:5">
      <c r="A4" s="110" t="s">
        <v>78</v>
      </c>
      <c r="B4" s="108">
        <v>9400685.0099999998</v>
      </c>
      <c r="C4" s="108">
        <v>1210347.1100000001</v>
      </c>
      <c r="D4" s="108">
        <v>452500</v>
      </c>
      <c r="E4" s="108">
        <v>0</v>
      </c>
    </row>
    <row r="5" spans="1:5">
      <c r="A5" s="110" t="s">
        <v>66</v>
      </c>
      <c r="B5" s="108">
        <v>119959826.97</v>
      </c>
      <c r="C5" s="108">
        <v>5132834.2300000004</v>
      </c>
      <c r="D5" s="108">
        <v>3854574.3899999997</v>
      </c>
      <c r="E5" s="108">
        <v>522347.16</v>
      </c>
    </row>
    <row r="6" spans="1:5">
      <c r="A6" s="110" t="s">
        <v>67</v>
      </c>
      <c r="B6" s="108">
        <v>409026</v>
      </c>
    </row>
    <row r="7" spans="1:5">
      <c r="A7" s="107" t="s">
        <v>79</v>
      </c>
      <c r="B7" s="108">
        <v>60295816.329999998</v>
      </c>
      <c r="C7" s="108">
        <v>0</v>
      </c>
      <c r="D7" s="108">
        <v>0</v>
      </c>
      <c r="E7" s="108">
        <v>0</v>
      </c>
    </row>
    <row r="8" spans="1:5">
      <c r="A8" s="110" t="s">
        <v>78</v>
      </c>
      <c r="B8" s="108">
        <v>4093534.9999999991</v>
      </c>
    </row>
    <row r="9" spans="1:5">
      <c r="A9" s="110" t="s">
        <v>66</v>
      </c>
      <c r="B9" s="108">
        <v>56202281.329999998</v>
      </c>
      <c r="C9" s="108">
        <v>0</v>
      </c>
      <c r="D9" s="108">
        <v>0</v>
      </c>
      <c r="E9" s="108">
        <v>0</v>
      </c>
    </row>
    <row r="10" spans="1:5">
      <c r="A10" s="110" t="s">
        <v>67</v>
      </c>
    </row>
    <row r="11" spans="1:5">
      <c r="A11" s="107" t="s">
        <v>61</v>
      </c>
      <c r="B11" s="108">
        <v>190065354.31</v>
      </c>
      <c r="C11" s="108">
        <v>6343181.3400000008</v>
      </c>
      <c r="D11" s="108">
        <v>4307074.3899999997</v>
      </c>
      <c r="E11" s="108">
        <v>522347.16</v>
      </c>
    </row>
    <row r="12" spans="1:5">
      <c r="B12"/>
      <c r="C12"/>
      <c r="D12"/>
      <c r="E12"/>
    </row>
    <row r="13" spans="1:5">
      <c r="B13"/>
      <c r="C13"/>
      <c r="D13"/>
      <c r="E13"/>
    </row>
    <row r="14" spans="1:5">
      <c r="A14" s="119" t="s">
        <v>89</v>
      </c>
      <c r="B14" s="120">
        <v>15000</v>
      </c>
      <c r="D14"/>
      <c r="E14"/>
    </row>
    <row r="15" spans="1:5">
      <c r="A15" s="119" t="s">
        <v>90</v>
      </c>
      <c r="B15" s="120">
        <v>39915.440000000002</v>
      </c>
      <c r="D15"/>
      <c r="E15"/>
    </row>
    <row r="16" spans="1:5">
      <c r="A16" s="109" t="s">
        <v>91</v>
      </c>
      <c r="B16" s="120">
        <v>5000</v>
      </c>
      <c r="D16"/>
      <c r="E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Troškovnik_ZBIRNO</vt:lpstr>
      <vt:lpstr>troskovnik_01_imovina</vt:lpstr>
      <vt:lpstr>Troškovnik_osig potresa</vt:lpstr>
      <vt:lpstr>Troškovnik_osig odgovornosti</vt:lpstr>
      <vt:lpstr>Troškovnik_osig osoba</vt:lpstr>
      <vt:lpstr>Opći podaci</vt:lpstr>
      <vt:lpstr>Podjela po načinu</vt:lpstr>
      <vt:lpstr>troskovnik_01_imovina!Print_Area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Prpić</dc:creator>
  <cp:lastModifiedBy>Tea Sekelj</cp:lastModifiedBy>
  <cp:lastPrinted>2022-01-14T14:34:07Z</cp:lastPrinted>
  <dcterms:created xsi:type="dcterms:W3CDTF">2017-02-27T17:01:16Z</dcterms:created>
  <dcterms:modified xsi:type="dcterms:W3CDTF">2022-01-20T09:16:52Z</dcterms:modified>
</cp:coreProperties>
</file>